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1 (2)" sheetId="2" r:id="rId2"/>
  </sheets>
  <definedNames>
    <definedName name="_xlnm._FilterDatabase" localSheetId="0" hidden="1">Sheet1!$A$1:$U$121</definedName>
    <definedName name="_xlnm._FilterDatabase" localSheetId="1" hidden="1">'Sheet1 (2)'!$A$1:$V$121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<sst xmlns="http://schemas.openxmlformats.org/spreadsheetml/2006/main" count="971" uniqueCount="101">
  <si>
    <t>2025年濉溪县13家社会化服务主体数据验收及拟补贴金额明细表</t>
  </si>
  <si>
    <t>服务主体</t>
  </si>
  <si>
    <t>社会统一信用代码</t>
  </si>
  <si>
    <t>服务对象</t>
  </si>
  <si>
    <t>服务环节</t>
  </si>
  <si>
    <t>主体申报服务面积（亩）</t>
  </si>
  <si>
    <t>其中：服务大户</t>
  </si>
  <si>
    <t>服务小农户</t>
  </si>
  <si>
    <t>镇验收面积（亩）</t>
  </si>
  <si>
    <t>审计面积（亩）</t>
  </si>
  <si>
    <t>户数（户）</t>
  </si>
  <si>
    <t>面积（亩）</t>
  </si>
  <si>
    <t>补助金额（元）</t>
  </si>
  <si>
    <t>补助金额</t>
  </si>
  <si>
    <t>濉溪县丰农农机专业合作社</t>
  </si>
  <si>
    <t>93340621MA8PH2D99F</t>
  </si>
  <si>
    <t>铁佛镇梁庄村</t>
  </si>
  <si>
    <t>飞防病虫害综合防治服务</t>
  </si>
  <si>
    <t>秸秆综合利用</t>
  </si>
  <si>
    <t>濉溪县云图农业发展有限公司</t>
  </si>
  <si>
    <t>91340621MA2NCPGM76</t>
  </si>
  <si>
    <t>铁佛镇朱庙村</t>
  </si>
  <si>
    <t>玉米大豆飞防第一遍</t>
  </si>
  <si>
    <t>玉米大豆飞防第二遍</t>
  </si>
  <si>
    <t>铁佛镇茂铺村</t>
  </si>
  <si>
    <t>铁佛镇崔楼村</t>
  </si>
  <si>
    <t>铁佛镇邹楼村</t>
  </si>
  <si>
    <t>玉米病虫害防治</t>
  </si>
  <si>
    <t>濉溪县丰泽农机专业合作社</t>
  </si>
  <si>
    <t>93340621MA2NGXA96Q</t>
  </si>
  <si>
    <t>铁佛镇北张楼村</t>
  </si>
  <si>
    <t>铁佛镇黄集村</t>
  </si>
  <si>
    <t>铁佛镇店孜村</t>
  </si>
  <si>
    <t>濉溪县百惠农机服务专业合作社</t>
  </si>
  <si>
    <t>93340621MA2TW06E4N</t>
  </si>
  <si>
    <t>铁佛镇周圩村</t>
  </si>
  <si>
    <t>大豆玉米飞防</t>
  </si>
  <si>
    <t>铁佛镇道口村</t>
  </si>
  <si>
    <t>铁佛镇刘楼村</t>
  </si>
  <si>
    <t>濉溪县荣丰农机服务专业合作社</t>
  </si>
  <si>
    <t>93340621MA2MQNAD5J</t>
  </si>
  <si>
    <t>铁佛镇张庄村</t>
  </si>
  <si>
    <t>铁佛镇古城村</t>
  </si>
  <si>
    <t>铁佛镇和谐村</t>
  </si>
  <si>
    <t>濉溪县梓幕农机服务专业合作社</t>
  </si>
  <si>
    <t>93340621MA2WQQFWX9</t>
  </si>
  <si>
    <t>铁佛镇卧龙村</t>
  </si>
  <si>
    <t>玉米病虫害防治一遍</t>
  </si>
  <si>
    <t>玉米病虫害防治二遍</t>
  </si>
  <si>
    <t>铁佛镇南张楼村</t>
  </si>
  <si>
    <t>铁佛镇赵集村</t>
  </si>
  <si>
    <t>铁佛镇大王村</t>
  </si>
  <si>
    <t>铁佛镇张黄庄村</t>
  </si>
  <si>
    <t>铁佛镇油榨村</t>
  </si>
  <si>
    <t>安徽濉供众城农业服务有限公司</t>
  </si>
  <si>
    <t>91340621MA2UDXJJ58</t>
  </si>
  <si>
    <t>铁佛镇七口村</t>
  </si>
  <si>
    <t>铁佛镇孟楼村</t>
  </si>
  <si>
    <t>濉溪县好洁秸秆加工回收点</t>
  </si>
  <si>
    <t>92340621MA8NADDT25</t>
  </si>
  <si>
    <t>铁佛镇岳集村</t>
  </si>
  <si>
    <t>一喷三防</t>
  </si>
  <si>
    <t>铁佛镇梁楼村</t>
  </si>
  <si>
    <t>铁佛镇朱暗楼村</t>
  </si>
  <si>
    <t>濉溪县全顺农机服务专业合作社</t>
  </si>
  <si>
    <t>93340621MA2NLT785W</t>
  </si>
  <si>
    <t>铁佛镇铁佛村</t>
  </si>
  <si>
    <t>铁佛镇合计</t>
  </si>
  <si>
    <t>濉溪县大曹俊程农业科技有限公司</t>
  </si>
  <si>
    <t>91340621MA2WE76G4A</t>
  </si>
  <si>
    <t>四铺镇大曹村</t>
  </si>
  <si>
    <t>病虫害统防统治1</t>
  </si>
  <si>
    <t>病虫害统防统治2</t>
  </si>
  <si>
    <t>秸秸离田/还田</t>
  </si>
  <si>
    <t>四铺镇大郭村</t>
  </si>
  <si>
    <t>四铺镇湖涯村</t>
  </si>
  <si>
    <t>四铺镇合计</t>
  </si>
  <si>
    <t>濉溪县周为权家庭农场</t>
  </si>
  <si>
    <t>91340621MA2NEHG227</t>
  </si>
  <si>
    <t>韩村镇双沟村</t>
  </si>
  <si>
    <t>玉米病虫害专业化统防统治</t>
  </si>
  <si>
    <t>秸秆打捆离田/秸秆还田</t>
  </si>
  <si>
    <t>濉溪县韩村金丰公社农业服务中心</t>
  </si>
  <si>
    <t>92340621MA2UTL6P6W</t>
  </si>
  <si>
    <t>韩村镇大李村</t>
  </si>
  <si>
    <t>韩村镇韩村村</t>
  </si>
  <si>
    <t>韩村镇合计</t>
  </si>
  <si>
    <t>五沟镇袁店村</t>
  </si>
  <si>
    <t>濉溪县嘉伟农机服务专业合作社</t>
  </si>
  <si>
    <t>933406213486751134</t>
  </si>
  <si>
    <t>五沟镇白沙村</t>
  </si>
  <si>
    <t>五沟镇南湖南村</t>
  </si>
  <si>
    <t>五沟镇藕池村</t>
  </si>
  <si>
    <t>五沟镇王圩村</t>
  </si>
  <si>
    <t>五沟镇魏庙村</t>
  </si>
  <si>
    <t>五沟镇合计</t>
  </si>
  <si>
    <t>总计</t>
  </si>
  <si>
    <t>县验收面积（亩）</t>
  </si>
  <si>
    <t>其中：服务大户（补助标准病虫害防治4.50元/亩，秸秆7元/亩）</t>
  </si>
  <si>
    <t>服务小农户（补助标准病虫害防治6元/亩，秸秆9元/亩）</t>
  </si>
  <si>
    <t>合计拟补助金额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</si>
</sst>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\(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26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176" fontId="2" fillId="0" borderId="7" xfId="0" applyNumberFormat="1" applyFont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1"/>
  <sheetViews>
    <sheetView tabSelected="1" zoomScale="80" zoomScaleNormal="80" workbookViewId="0">
      <selection activeCell="A1" sqref="A1:U1"/>
    </sheetView>
  </sheetViews>
  <sheetFormatPr defaultColWidth="9" defaultRowHeight="28" customHeight="1"/>
  <cols>
    <col min="1" max="1" width="27.225" customWidth="1"/>
    <col min="2" max="2" width="17.0833333333333" style="3" customWidth="1"/>
    <col min="3" max="3" width="15.925" style="4" customWidth="1"/>
    <col min="4" max="4" width="22.5333333333333" style="5" customWidth="1"/>
    <col min="5" max="5" width="11.5166666666667" style="6" customWidth="1"/>
    <col min="6" max="6" width="10.8333333333333" style="4" customWidth="1"/>
    <col min="7" max="7" width="9.88333333333333" style="6" customWidth="1"/>
    <col min="8" max="8" width="11" style="4" customWidth="1"/>
    <col min="9" max="9" width="10.8833333333333" style="6" customWidth="1"/>
    <col min="10" max="10" width="13.75" style="7" customWidth="1"/>
    <col min="11" max="11" width="10.4166666666667" style="4" customWidth="1"/>
    <col min="12" max="12" width="11.4666666666667" style="8" customWidth="1"/>
    <col min="13" max="13" width="11" style="4" customWidth="1"/>
    <col min="14" max="14" width="12.4666666666667" style="6" customWidth="1"/>
    <col min="15" max="15" width="12.1833333333333" style="6" customWidth="1"/>
    <col min="16" max="16" width="10.4166666666667" style="4" customWidth="1"/>
    <col min="17" max="17" width="12.9166666666667" style="8" customWidth="1"/>
    <col min="18" max="18" width="15.4166666666667" style="4" customWidth="1"/>
    <col min="19" max="19" width="13.475" style="4" customWidth="1"/>
    <col min="20" max="20" width="12.9583333333333" style="6" customWidth="1"/>
    <col min="21" max="21" width="13.125" style="6" customWidth="1"/>
    <col min="22" max="22" width="10.6666666666667"/>
  </cols>
  <sheetData>
    <row r="1" customFormat="1" ht="60" customHeight="1" spans="1:2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="1" customFormat="1" customHeight="1" spans="1:21">
      <c r="A2" s="12" t="s">
        <v>1</v>
      </c>
      <c r="B2" s="13" t="s">
        <v>2</v>
      </c>
      <c r="C2" s="12" t="s">
        <v>3</v>
      </c>
      <c r="D2" s="13" t="s">
        <v>4</v>
      </c>
      <c r="E2" s="14" t="s">
        <v>5</v>
      </c>
      <c r="F2" s="15" t="s">
        <v>6</v>
      </c>
      <c r="G2" s="16"/>
      <c r="H2" s="12" t="s">
        <v>7</v>
      </c>
      <c r="I2" s="17"/>
      <c r="J2" s="18" t="s">
        <v>8</v>
      </c>
      <c r="K2" s="12" t="s">
        <v>6</v>
      </c>
      <c r="L2" s="19"/>
      <c r="M2" s="12" t="s">
        <v>7</v>
      </c>
      <c r="N2" s="17"/>
      <c r="O2" s="14" t="s">
        <v>9</v>
      </c>
      <c r="P2" s="15" t="s">
        <v>6</v>
      </c>
      <c r="Q2" s="60"/>
      <c r="R2" s="61"/>
      <c r="S2" s="15" t="s">
        <v>7</v>
      </c>
      <c r="T2" s="60"/>
      <c r="U2" s="61"/>
    </row>
    <row r="3" s="1" customFormat="1" customHeight="1" spans="1:21">
      <c r="A3" s="12"/>
      <c r="B3" s="13"/>
      <c r="C3" s="12"/>
      <c r="D3" s="13"/>
      <c r="E3" s="14"/>
      <c r="F3" s="12" t="s">
        <v>10</v>
      </c>
      <c r="G3" s="17" t="s">
        <v>11</v>
      </c>
      <c r="H3" s="12" t="s">
        <v>10</v>
      </c>
      <c r="I3" s="17" t="s">
        <v>11</v>
      </c>
      <c r="J3" s="25"/>
      <c r="K3" s="12" t="s">
        <v>10</v>
      </c>
      <c r="L3" s="19" t="s">
        <v>11</v>
      </c>
      <c r="M3" s="12" t="s">
        <v>10</v>
      </c>
      <c r="N3" s="17" t="s">
        <v>11</v>
      </c>
      <c r="O3" s="14"/>
      <c r="P3" s="26" t="s">
        <v>10</v>
      </c>
      <c r="Q3" s="27" t="s">
        <v>11</v>
      </c>
      <c r="R3" s="27" t="s">
        <v>12</v>
      </c>
      <c r="S3" s="12" t="s">
        <v>10</v>
      </c>
      <c r="T3" s="17" t="s">
        <v>11</v>
      </c>
      <c r="U3" s="14" t="s">
        <v>13</v>
      </c>
    </row>
    <row r="4" customHeight="1" spans="1:21">
      <c r="A4" s="28" t="s">
        <v>14</v>
      </c>
      <c r="B4" s="28" t="s">
        <v>15</v>
      </c>
      <c r="C4" s="28" t="s">
        <v>16</v>
      </c>
      <c r="D4" s="29" t="s">
        <v>17</v>
      </c>
      <c r="E4" s="30">
        <v>4000</v>
      </c>
      <c r="F4" s="28"/>
      <c r="G4" s="30"/>
      <c r="H4" s="28">
        <v>338</v>
      </c>
      <c r="I4" s="30">
        <f t="shared" ref="I4:I18" si="0">E4-G4</f>
        <v>4000</v>
      </c>
      <c r="J4" s="31">
        <v>4000</v>
      </c>
      <c r="K4" s="28"/>
      <c r="L4" s="32"/>
      <c r="M4" s="28">
        <v>326</v>
      </c>
      <c r="N4" s="30">
        <v>4000</v>
      </c>
      <c r="O4" s="30">
        <v>4000</v>
      </c>
      <c r="P4" s="28"/>
      <c r="Q4" s="32"/>
      <c r="R4" s="28">
        <f>Q4*4.5</f>
        <v>0</v>
      </c>
      <c r="S4" s="28">
        <v>326</v>
      </c>
      <c r="T4" s="30">
        <f t="shared" ref="T4:T67" si="1">O4-Q4</f>
        <v>4000</v>
      </c>
      <c r="U4" s="33">
        <f>T4*6</f>
        <v>24000</v>
      </c>
    </row>
    <row r="5" customHeight="1" spans="1:21">
      <c r="A5" s="28" t="s">
        <v>14</v>
      </c>
      <c r="B5" s="28" t="s">
        <v>15</v>
      </c>
      <c r="C5" s="28" t="s">
        <v>16</v>
      </c>
      <c r="D5" s="29" t="s">
        <v>17</v>
      </c>
      <c r="E5" s="30">
        <v>4000</v>
      </c>
      <c r="F5" s="28"/>
      <c r="G5" s="30"/>
      <c r="H5" s="28">
        <v>338</v>
      </c>
      <c r="I5" s="30">
        <f t="shared" si="0"/>
        <v>4000</v>
      </c>
      <c r="J5" s="31">
        <v>4000</v>
      </c>
      <c r="K5" s="28"/>
      <c r="L5" s="32"/>
      <c r="M5" s="28">
        <v>326</v>
      </c>
      <c r="N5" s="30">
        <v>4000</v>
      </c>
      <c r="O5" s="30">
        <v>4000</v>
      </c>
      <c r="P5" s="28"/>
      <c r="Q5" s="32"/>
      <c r="R5" s="28">
        <f>Q5*4.5</f>
        <v>0</v>
      </c>
      <c r="S5" s="28">
        <v>326</v>
      </c>
      <c r="T5" s="30">
        <f t="shared" si="1"/>
        <v>4000</v>
      </c>
      <c r="U5" s="33">
        <f>T5*6</f>
        <v>24000</v>
      </c>
    </row>
    <row r="6" customHeight="1" spans="1:21">
      <c r="A6" s="28" t="s">
        <v>14</v>
      </c>
      <c r="B6" s="28" t="s">
        <v>15</v>
      </c>
      <c r="C6" s="28" t="s">
        <v>16</v>
      </c>
      <c r="D6" s="29" t="s">
        <v>18</v>
      </c>
      <c r="E6" s="30">
        <v>363.31</v>
      </c>
      <c r="F6" s="28"/>
      <c r="G6" s="30"/>
      <c r="H6" s="28">
        <v>35</v>
      </c>
      <c r="I6" s="30">
        <f t="shared" si="0"/>
        <v>363.31</v>
      </c>
      <c r="J6" s="31">
        <v>357.62</v>
      </c>
      <c r="K6" s="28"/>
      <c r="L6" s="32"/>
      <c r="M6" s="28">
        <v>35</v>
      </c>
      <c r="N6" s="30">
        <v>357.62</v>
      </c>
      <c r="O6" s="30">
        <v>357.62</v>
      </c>
      <c r="P6" s="28"/>
      <c r="Q6" s="32"/>
      <c r="R6" s="28">
        <f>Q6*7</f>
        <v>0</v>
      </c>
      <c r="S6" s="28">
        <v>35</v>
      </c>
      <c r="T6" s="30">
        <f t="shared" si="1"/>
        <v>357.62</v>
      </c>
      <c r="U6" s="33">
        <f>T6*9</f>
        <v>3218.58</v>
      </c>
    </row>
    <row r="7" customHeight="1" spans="1:21">
      <c r="A7" s="28" t="s">
        <v>19</v>
      </c>
      <c r="B7" s="28" t="s">
        <v>20</v>
      </c>
      <c r="C7" s="28" t="s">
        <v>21</v>
      </c>
      <c r="D7" s="29" t="s">
        <v>22</v>
      </c>
      <c r="E7" s="30">
        <v>3800</v>
      </c>
      <c r="F7" s="28"/>
      <c r="G7" s="30"/>
      <c r="H7" s="28">
        <v>453</v>
      </c>
      <c r="I7" s="30">
        <f t="shared" si="0"/>
        <v>3800</v>
      </c>
      <c r="J7" s="31">
        <v>3800</v>
      </c>
      <c r="K7" s="28"/>
      <c r="L7" s="32"/>
      <c r="M7" s="28">
        <v>446</v>
      </c>
      <c r="N7" s="30">
        <v>3800</v>
      </c>
      <c r="O7" s="30">
        <v>3800</v>
      </c>
      <c r="P7" s="28"/>
      <c r="Q7" s="32"/>
      <c r="R7" s="28">
        <f>Q7*4.5</f>
        <v>0</v>
      </c>
      <c r="S7" s="28">
        <v>446</v>
      </c>
      <c r="T7" s="30">
        <f t="shared" si="1"/>
        <v>3800</v>
      </c>
      <c r="U7" s="33">
        <f>T7*6</f>
        <v>22800</v>
      </c>
    </row>
    <row r="8" customHeight="1" spans="1:21">
      <c r="A8" s="28" t="s">
        <v>19</v>
      </c>
      <c r="B8" s="28" t="s">
        <v>20</v>
      </c>
      <c r="C8" s="28" t="s">
        <v>21</v>
      </c>
      <c r="D8" s="29" t="s">
        <v>23</v>
      </c>
      <c r="E8" s="30">
        <v>3800</v>
      </c>
      <c r="F8" s="28"/>
      <c r="G8" s="30"/>
      <c r="H8" s="28">
        <v>467</v>
      </c>
      <c r="I8" s="30">
        <f t="shared" si="0"/>
        <v>3800</v>
      </c>
      <c r="J8" s="31">
        <v>3800</v>
      </c>
      <c r="K8" s="28"/>
      <c r="L8" s="32"/>
      <c r="M8" s="28">
        <v>446</v>
      </c>
      <c r="N8" s="30">
        <v>3800</v>
      </c>
      <c r="O8" s="30">
        <v>3800</v>
      </c>
      <c r="P8" s="28"/>
      <c r="Q8" s="32"/>
      <c r="R8" s="28">
        <f>Q8*4.5</f>
        <v>0</v>
      </c>
      <c r="S8" s="28">
        <v>446</v>
      </c>
      <c r="T8" s="30">
        <f t="shared" si="1"/>
        <v>3800</v>
      </c>
      <c r="U8" s="33">
        <f>T8*6</f>
        <v>22800</v>
      </c>
    </row>
    <row r="9" customHeight="1" spans="1:21">
      <c r="A9" s="28" t="s">
        <v>19</v>
      </c>
      <c r="B9" s="28" t="s">
        <v>20</v>
      </c>
      <c r="C9" s="28" t="s">
        <v>21</v>
      </c>
      <c r="D9" s="29" t="s">
        <v>18</v>
      </c>
      <c r="E9" s="30">
        <v>2610.01</v>
      </c>
      <c r="F9" s="28"/>
      <c r="G9" s="30"/>
      <c r="H9" s="28">
        <v>381</v>
      </c>
      <c r="I9" s="30">
        <f t="shared" si="0"/>
        <v>2610.01</v>
      </c>
      <c r="J9" s="31">
        <v>2046.46</v>
      </c>
      <c r="K9" s="28"/>
      <c r="L9" s="32"/>
      <c r="M9" s="28">
        <v>304</v>
      </c>
      <c r="N9" s="30">
        <v>2046.46</v>
      </c>
      <c r="O9" s="30">
        <v>2046.46</v>
      </c>
      <c r="P9" s="28"/>
      <c r="Q9" s="32"/>
      <c r="R9" s="28">
        <f>Q9*7</f>
        <v>0</v>
      </c>
      <c r="S9" s="28">
        <v>304</v>
      </c>
      <c r="T9" s="30">
        <f t="shared" si="1"/>
        <v>2046.46</v>
      </c>
      <c r="U9" s="33">
        <f>T9*9</f>
        <v>18418.14</v>
      </c>
    </row>
    <row r="10" customHeight="1" spans="1:21">
      <c r="A10" s="28" t="s">
        <v>19</v>
      </c>
      <c r="B10" s="28" t="s">
        <v>20</v>
      </c>
      <c r="C10" s="28" t="s">
        <v>24</v>
      </c>
      <c r="D10" s="29" t="s">
        <v>22</v>
      </c>
      <c r="E10" s="30">
        <v>3000</v>
      </c>
      <c r="F10" s="28"/>
      <c r="G10" s="30"/>
      <c r="H10" s="28">
        <v>523</v>
      </c>
      <c r="I10" s="30">
        <f t="shared" si="0"/>
        <v>3000</v>
      </c>
      <c r="J10" s="31">
        <v>3000</v>
      </c>
      <c r="K10" s="28"/>
      <c r="L10" s="32"/>
      <c r="M10" s="28">
        <v>502</v>
      </c>
      <c r="N10" s="30">
        <v>3000</v>
      </c>
      <c r="O10" s="30">
        <v>3000</v>
      </c>
      <c r="P10" s="28"/>
      <c r="Q10" s="32"/>
      <c r="R10" s="28">
        <f>Q10*4.5</f>
        <v>0</v>
      </c>
      <c r="S10" s="28">
        <v>502</v>
      </c>
      <c r="T10" s="30">
        <f t="shared" si="1"/>
        <v>3000</v>
      </c>
      <c r="U10" s="33">
        <f>T10*6</f>
        <v>18000</v>
      </c>
    </row>
    <row r="11" customHeight="1" spans="1:21">
      <c r="A11" s="28" t="s">
        <v>19</v>
      </c>
      <c r="B11" s="28" t="s">
        <v>20</v>
      </c>
      <c r="C11" s="28" t="s">
        <v>24</v>
      </c>
      <c r="D11" s="29" t="s">
        <v>23</v>
      </c>
      <c r="E11" s="30">
        <v>3000</v>
      </c>
      <c r="F11" s="28"/>
      <c r="G11" s="30"/>
      <c r="H11" s="28">
        <v>523</v>
      </c>
      <c r="I11" s="30">
        <f t="shared" si="0"/>
        <v>3000</v>
      </c>
      <c r="J11" s="31">
        <v>3000</v>
      </c>
      <c r="K11" s="28"/>
      <c r="L11" s="32"/>
      <c r="M11" s="28">
        <v>502</v>
      </c>
      <c r="N11" s="30">
        <v>3000</v>
      </c>
      <c r="O11" s="30">
        <v>3000</v>
      </c>
      <c r="P11" s="28"/>
      <c r="Q11" s="32"/>
      <c r="R11" s="28">
        <f>Q11*4.5</f>
        <v>0</v>
      </c>
      <c r="S11" s="28">
        <v>502</v>
      </c>
      <c r="T11" s="30">
        <f t="shared" si="1"/>
        <v>3000</v>
      </c>
      <c r="U11" s="33">
        <f>T11*6</f>
        <v>18000</v>
      </c>
    </row>
    <row r="12" customHeight="1" spans="1:21">
      <c r="A12" s="28" t="s">
        <v>19</v>
      </c>
      <c r="B12" s="28" t="s">
        <v>20</v>
      </c>
      <c r="C12" s="28" t="s">
        <v>24</v>
      </c>
      <c r="D12" s="29" t="s">
        <v>18</v>
      </c>
      <c r="E12" s="30">
        <v>3000</v>
      </c>
      <c r="F12" s="28"/>
      <c r="G12" s="30"/>
      <c r="H12" s="28">
        <v>523</v>
      </c>
      <c r="I12" s="30">
        <f t="shared" si="0"/>
        <v>3000</v>
      </c>
      <c r="J12" s="31">
        <v>3000</v>
      </c>
      <c r="K12" s="28"/>
      <c r="L12" s="32"/>
      <c r="M12" s="28">
        <v>502</v>
      </c>
      <c r="N12" s="30">
        <v>3000</v>
      </c>
      <c r="O12" s="30">
        <v>3000</v>
      </c>
      <c r="P12" s="28"/>
      <c r="Q12" s="32"/>
      <c r="R12" s="28">
        <f>Q12*7</f>
        <v>0</v>
      </c>
      <c r="S12" s="28">
        <v>502</v>
      </c>
      <c r="T12" s="30">
        <f t="shared" si="1"/>
        <v>3000</v>
      </c>
      <c r="U12" s="33">
        <f>T12*9</f>
        <v>27000</v>
      </c>
    </row>
    <row r="13" customHeight="1" spans="1:21">
      <c r="A13" s="28" t="s">
        <v>19</v>
      </c>
      <c r="B13" s="28" t="s">
        <v>20</v>
      </c>
      <c r="C13" s="28" t="s">
        <v>25</v>
      </c>
      <c r="D13" s="29" t="s">
        <v>22</v>
      </c>
      <c r="E13" s="30">
        <v>4000</v>
      </c>
      <c r="F13" s="28"/>
      <c r="G13" s="30"/>
      <c r="H13" s="28">
        <v>369</v>
      </c>
      <c r="I13" s="30">
        <f t="shared" si="0"/>
        <v>4000</v>
      </c>
      <c r="J13" s="31">
        <v>4000</v>
      </c>
      <c r="K13" s="28"/>
      <c r="L13" s="32"/>
      <c r="M13" s="28">
        <v>381</v>
      </c>
      <c r="N13" s="30">
        <v>4000</v>
      </c>
      <c r="O13" s="30">
        <f t="shared" ref="O13:O18" si="2">N13</f>
        <v>4000</v>
      </c>
      <c r="P13" s="28"/>
      <c r="Q13" s="32"/>
      <c r="R13" s="28">
        <f>Q13*4.5</f>
        <v>0</v>
      </c>
      <c r="S13" s="28">
        <v>381</v>
      </c>
      <c r="T13" s="30">
        <f t="shared" si="1"/>
        <v>4000</v>
      </c>
      <c r="U13" s="33">
        <f>T13*6</f>
        <v>24000</v>
      </c>
    </row>
    <row r="14" customHeight="1" spans="1:21">
      <c r="A14" s="28" t="s">
        <v>19</v>
      </c>
      <c r="B14" s="28" t="s">
        <v>20</v>
      </c>
      <c r="C14" s="28" t="s">
        <v>25</v>
      </c>
      <c r="D14" s="29" t="s">
        <v>23</v>
      </c>
      <c r="E14" s="30">
        <v>4000</v>
      </c>
      <c r="F14" s="28"/>
      <c r="G14" s="30"/>
      <c r="H14" s="28">
        <v>369</v>
      </c>
      <c r="I14" s="30">
        <f t="shared" si="0"/>
        <v>4000</v>
      </c>
      <c r="J14" s="31">
        <v>4000</v>
      </c>
      <c r="K14" s="28"/>
      <c r="L14" s="32"/>
      <c r="M14" s="28">
        <v>381</v>
      </c>
      <c r="N14" s="30">
        <v>4000</v>
      </c>
      <c r="O14" s="30">
        <f t="shared" si="2"/>
        <v>4000</v>
      </c>
      <c r="P14" s="28"/>
      <c r="Q14" s="32"/>
      <c r="R14" s="28">
        <f>Q14*4.5</f>
        <v>0</v>
      </c>
      <c r="S14" s="28">
        <v>381</v>
      </c>
      <c r="T14" s="30">
        <f t="shared" si="1"/>
        <v>4000</v>
      </c>
      <c r="U14" s="33">
        <f>T14*6</f>
        <v>24000</v>
      </c>
    </row>
    <row r="15" customHeight="1" spans="1:21">
      <c r="A15" s="28" t="s">
        <v>19</v>
      </c>
      <c r="B15" s="28" t="s">
        <v>20</v>
      </c>
      <c r="C15" s="28" t="s">
        <v>25</v>
      </c>
      <c r="D15" s="29" t="s">
        <v>18</v>
      </c>
      <c r="E15" s="30">
        <v>2105.5</v>
      </c>
      <c r="F15" s="28"/>
      <c r="G15" s="30"/>
      <c r="H15" s="28">
        <v>196</v>
      </c>
      <c r="I15" s="30">
        <f t="shared" si="0"/>
        <v>2105.5</v>
      </c>
      <c r="J15" s="31">
        <v>2105.5</v>
      </c>
      <c r="K15" s="28"/>
      <c r="L15" s="32"/>
      <c r="M15" s="28">
        <v>196</v>
      </c>
      <c r="N15" s="30">
        <v>2105.5</v>
      </c>
      <c r="O15" s="30">
        <f t="shared" si="2"/>
        <v>2105.5</v>
      </c>
      <c r="P15" s="28"/>
      <c r="Q15" s="32"/>
      <c r="R15" s="28">
        <f>Q15*7</f>
        <v>0</v>
      </c>
      <c r="S15" s="28">
        <v>196</v>
      </c>
      <c r="T15" s="30">
        <f t="shared" si="1"/>
        <v>2105.5</v>
      </c>
      <c r="U15" s="33">
        <f>T15*9</f>
        <v>18949.5</v>
      </c>
    </row>
    <row r="16" customHeight="1" spans="1:21">
      <c r="A16" s="35" t="s">
        <v>19</v>
      </c>
      <c r="B16" s="28" t="s">
        <v>20</v>
      </c>
      <c r="C16" s="35" t="s">
        <v>26</v>
      </c>
      <c r="D16" s="29" t="s">
        <v>27</v>
      </c>
      <c r="E16" s="30">
        <v>6000</v>
      </c>
      <c r="F16" s="28"/>
      <c r="G16" s="30"/>
      <c r="H16" s="28">
        <v>639</v>
      </c>
      <c r="I16" s="30">
        <f t="shared" si="0"/>
        <v>6000</v>
      </c>
      <c r="J16" s="31">
        <v>6000</v>
      </c>
      <c r="K16" s="28"/>
      <c r="L16" s="32"/>
      <c r="M16" s="28">
        <v>594</v>
      </c>
      <c r="N16" s="30">
        <v>6000</v>
      </c>
      <c r="O16" s="30">
        <f t="shared" si="2"/>
        <v>6000</v>
      </c>
      <c r="P16" s="28"/>
      <c r="Q16" s="32"/>
      <c r="R16" s="28">
        <f>Q16*4.5</f>
        <v>0</v>
      </c>
      <c r="S16" s="28">
        <v>594</v>
      </c>
      <c r="T16" s="30">
        <f t="shared" si="1"/>
        <v>6000</v>
      </c>
      <c r="U16" s="33">
        <f>T16*6</f>
        <v>36000</v>
      </c>
    </row>
    <row r="17" customHeight="1" spans="1:21">
      <c r="A17" s="35" t="s">
        <v>19</v>
      </c>
      <c r="B17" s="28" t="s">
        <v>20</v>
      </c>
      <c r="C17" s="35" t="s">
        <v>26</v>
      </c>
      <c r="D17" s="29" t="s">
        <v>27</v>
      </c>
      <c r="E17" s="30">
        <v>6000</v>
      </c>
      <c r="F17" s="36"/>
      <c r="G17" s="30"/>
      <c r="H17" s="36">
        <v>639</v>
      </c>
      <c r="I17" s="30">
        <f t="shared" si="0"/>
        <v>6000</v>
      </c>
      <c r="J17" s="37">
        <v>6000</v>
      </c>
      <c r="K17" s="28"/>
      <c r="L17" s="32"/>
      <c r="M17" s="28">
        <v>594</v>
      </c>
      <c r="N17" s="30">
        <v>6000</v>
      </c>
      <c r="O17" s="30">
        <f t="shared" si="2"/>
        <v>6000</v>
      </c>
      <c r="P17" s="28"/>
      <c r="Q17" s="32"/>
      <c r="R17" s="28">
        <f>Q17*4.5</f>
        <v>0</v>
      </c>
      <c r="S17" s="28">
        <v>594</v>
      </c>
      <c r="T17" s="30">
        <f t="shared" si="1"/>
        <v>6000</v>
      </c>
      <c r="U17" s="33">
        <f>T17*6</f>
        <v>36000</v>
      </c>
    </row>
    <row r="18" customHeight="1" spans="1:21">
      <c r="A18" s="35" t="s">
        <v>19</v>
      </c>
      <c r="B18" s="28" t="s">
        <v>20</v>
      </c>
      <c r="C18" s="35" t="s">
        <v>26</v>
      </c>
      <c r="D18" s="29" t="s">
        <v>18</v>
      </c>
      <c r="E18" s="30">
        <v>6000</v>
      </c>
      <c r="F18" s="36"/>
      <c r="G18" s="30"/>
      <c r="H18" s="36">
        <v>639</v>
      </c>
      <c r="I18" s="30">
        <f t="shared" si="0"/>
        <v>6000</v>
      </c>
      <c r="J18" s="37">
        <v>6000</v>
      </c>
      <c r="K18" s="28"/>
      <c r="L18" s="32"/>
      <c r="M18" s="28">
        <v>594</v>
      </c>
      <c r="N18" s="30">
        <v>6000</v>
      </c>
      <c r="O18" s="30">
        <f t="shared" si="2"/>
        <v>6000</v>
      </c>
      <c r="P18" s="28"/>
      <c r="Q18" s="32"/>
      <c r="R18" s="28">
        <f>Q18*7</f>
        <v>0</v>
      </c>
      <c r="S18" s="28">
        <v>594</v>
      </c>
      <c r="T18" s="30">
        <f t="shared" si="1"/>
        <v>6000</v>
      </c>
      <c r="U18" s="33">
        <f>T18*9</f>
        <v>54000</v>
      </c>
    </row>
    <row r="19" customHeight="1" spans="1:21">
      <c r="A19" s="28" t="s">
        <v>28</v>
      </c>
      <c r="B19" s="28" t="s">
        <v>29</v>
      </c>
      <c r="C19" s="29" t="s">
        <v>30</v>
      </c>
      <c r="D19" s="29" t="s">
        <v>17</v>
      </c>
      <c r="E19" s="30">
        <f t="shared" ref="E19:E27" si="3">G19+I19</f>
        <v>2998.21</v>
      </c>
      <c r="F19" s="28">
        <v>3</v>
      </c>
      <c r="G19" s="30">
        <v>777.21</v>
      </c>
      <c r="H19" s="28">
        <v>270</v>
      </c>
      <c r="I19" s="30">
        <v>2221</v>
      </c>
      <c r="J19" s="31">
        <v>2998.21</v>
      </c>
      <c r="K19" s="28">
        <v>3</v>
      </c>
      <c r="L19" s="32">
        <v>777.21</v>
      </c>
      <c r="M19" s="28">
        <v>270</v>
      </c>
      <c r="N19" s="30">
        <v>2221</v>
      </c>
      <c r="O19" s="30">
        <f t="shared" ref="O19:O24" si="4">J19</f>
        <v>2998.21</v>
      </c>
      <c r="P19" s="28">
        <v>3</v>
      </c>
      <c r="Q19" s="32">
        <v>777.21</v>
      </c>
      <c r="R19" s="28">
        <f>Q19*4.5</f>
        <v>3497.445</v>
      </c>
      <c r="S19" s="28">
        <v>270</v>
      </c>
      <c r="T19" s="30">
        <f t="shared" si="1"/>
        <v>2221</v>
      </c>
      <c r="U19" s="33">
        <f>T19*6</f>
        <v>13326</v>
      </c>
    </row>
    <row r="20" customHeight="1" spans="1:21">
      <c r="A20" s="28" t="s">
        <v>28</v>
      </c>
      <c r="B20" s="28" t="s">
        <v>29</v>
      </c>
      <c r="C20" s="29" t="s">
        <v>30</v>
      </c>
      <c r="D20" s="29" t="s">
        <v>17</v>
      </c>
      <c r="E20" s="30">
        <f t="shared" si="3"/>
        <v>2981.37</v>
      </c>
      <c r="F20" s="28">
        <v>3</v>
      </c>
      <c r="G20" s="30">
        <v>760.37</v>
      </c>
      <c r="H20" s="28">
        <v>270</v>
      </c>
      <c r="I20" s="30">
        <v>2221</v>
      </c>
      <c r="J20" s="31">
        <v>2981.37</v>
      </c>
      <c r="K20" s="28">
        <v>3</v>
      </c>
      <c r="L20" s="32">
        <v>760.37</v>
      </c>
      <c r="M20" s="28">
        <v>270</v>
      </c>
      <c r="N20" s="30">
        <v>2221</v>
      </c>
      <c r="O20" s="30">
        <f t="shared" si="4"/>
        <v>2981.37</v>
      </c>
      <c r="P20" s="28">
        <v>3</v>
      </c>
      <c r="Q20" s="32">
        <v>760.37</v>
      </c>
      <c r="R20" s="28">
        <f>Q20*4.5</f>
        <v>3421.665</v>
      </c>
      <c r="S20" s="28">
        <v>270</v>
      </c>
      <c r="T20" s="30">
        <f t="shared" si="1"/>
        <v>2221</v>
      </c>
      <c r="U20" s="33">
        <f>T20*6</f>
        <v>13326</v>
      </c>
    </row>
    <row r="21" customHeight="1" spans="1:21">
      <c r="A21" s="28" t="s">
        <v>28</v>
      </c>
      <c r="B21" s="28" t="s">
        <v>29</v>
      </c>
      <c r="C21" s="29" t="s">
        <v>30</v>
      </c>
      <c r="D21" s="29" t="s">
        <v>18</v>
      </c>
      <c r="E21" s="30">
        <f t="shared" si="3"/>
        <v>565.35</v>
      </c>
      <c r="F21" s="28">
        <v>1</v>
      </c>
      <c r="G21" s="30">
        <v>138.56</v>
      </c>
      <c r="H21" s="28">
        <v>82</v>
      </c>
      <c r="I21" s="30">
        <v>426.79</v>
      </c>
      <c r="J21" s="31">
        <v>565.35</v>
      </c>
      <c r="K21" s="28">
        <v>1</v>
      </c>
      <c r="L21" s="32">
        <v>138.56</v>
      </c>
      <c r="M21" s="28">
        <v>82</v>
      </c>
      <c r="N21" s="30">
        <v>426.79</v>
      </c>
      <c r="O21" s="30">
        <f t="shared" si="4"/>
        <v>565.35</v>
      </c>
      <c r="P21" s="28">
        <v>1</v>
      </c>
      <c r="Q21" s="32">
        <v>138.56</v>
      </c>
      <c r="R21" s="28">
        <f>Q21*7</f>
        <v>969.92</v>
      </c>
      <c r="S21" s="28">
        <v>82</v>
      </c>
      <c r="T21" s="30">
        <f t="shared" si="1"/>
        <v>426.79</v>
      </c>
      <c r="U21" s="33">
        <f>T21*9</f>
        <v>3841.11</v>
      </c>
    </row>
    <row r="22" customHeight="1" spans="1:21">
      <c r="A22" s="28" t="s">
        <v>28</v>
      </c>
      <c r="B22" s="28" t="s">
        <v>29</v>
      </c>
      <c r="C22" s="28" t="s">
        <v>31</v>
      </c>
      <c r="D22" s="29" t="s">
        <v>17</v>
      </c>
      <c r="E22" s="30">
        <f t="shared" si="3"/>
        <v>3916.57</v>
      </c>
      <c r="F22" s="28">
        <v>3</v>
      </c>
      <c r="G22" s="30">
        <v>1084.11</v>
      </c>
      <c r="H22" s="28">
        <v>395</v>
      </c>
      <c r="I22" s="30">
        <v>2832.46</v>
      </c>
      <c r="J22" s="31">
        <v>3916.57</v>
      </c>
      <c r="K22" s="28">
        <v>3</v>
      </c>
      <c r="L22" s="32">
        <v>1084.11</v>
      </c>
      <c r="M22" s="28">
        <v>395</v>
      </c>
      <c r="N22" s="30">
        <v>2832.46</v>
      </c>
      <c r="O22" s="30">
        <f t="shared" si="4"/>
        <v>3916.57</v>
      </c>
      <c r="P22" s="28">
        <v>3</v>
      </c>
      <c r="Q22" s="32">
        <v>1084.11</v>
      </c>
      <c r="R22" s="28">
        <f>Q22*4.5</f>
        <v>4878.495</v>
      </c>
      <c r="S22" s="28">
        <v>395</v>
      </c>
      <c r="T22" s="30">
        <f t="shared" si="1"/>
        <v>2832.46</v>
      </c>
      <c r="U22" s="33">
        <f>T22*6</f>
        <v>16994.76</v>
      </c>
    </row>
    <row r="23" customHeight="1" spans="1:21">
      <c r="A23" s="28" t="s">
        <v>28</v>
      </c>
      <c r="B23" s="28" t="s">
        <v>29</v>
      </c>
      <c r="C23" s="28" t="s">
        <v>31</v>
      </c>
      <c r="D23" s="29" t="s">
        <v>17</v>
      </c>
      <c r="E23" s="30">
        <f t="shared" si="3"/>
        <v>3885.04</v>
      </c>
      <c r="F23" s="28">
        <v>3</v>
      </c>
      <c r="G23" s="30">
        <v>1074.67</v>
      </c>
      <c r="H23" s="28">
        <v>392</v>
      </c>
      <c r="I23" s="30">
        <v>2810.37</v>
      </c>
      <c r="J23" s="31">
        <v>3885.04</v>
      </c>
      <c r="K23" s="28">
        <v>3</v>
      </c>
      <c r="L23" s="32">
        <v>1074.67</v>
      </c>
      <c r="M23" s="28">
        <v>392</v>
      </c>
      <c r="N23" s="30">
        <v>2810.37</v>
      </c>
      <c r="O23" s="30">
        <f t="shared" si="4"/>
        <v>3885.04</v>
      </c>
      <c r="P23" s="28">
        <v>3</v>
      </c>
      <c r="Q23" s="32">
        <v>1074.67</v>
      </c>
      <c r="R23" s="28">
        <f>Q23*4.5</f>
        <v>4836.015</v>
      </c>
      <c r="S23" s="28">
        <v>392</v>
      </c>
      <c r="T23" s="30">
        <f t="shared" si="1"/>
        <v>2810.37</v>
      </c>
      <c r="U23" s="33">
        <f>T23*6</f>
        <v>16862.22</v>
      </c>
    </row>
    <row r="24" customHeight="1" spans="1:21">
      <c r="A24" s="28" t="s">
        <v>28</v>
      </c>
      <c r="B24" s="28" t="s">
        <v>29</v>
      </c>
      <c r="C24" s="28" t="s">
        <v>31</v>
      </c>
      <c r="D24" s="29" t="s">
        <v>18</v>
      </c>
      <c r="E24" s="30">
        <f t="shared" si="3"/>
        <v>535.8</v>
      </c>
      <c r="F24" s="28">
        <v>1</v>
      </c>
      <c r="G24" s="30">
        <v>147.09</v>
      </c>
      <c r="H24" s="28">
        <v>66</v>
      </c>
      <c r="I24" s="30">
        <v>388.71</v>
      </c>
      <c r="J24" s="31">
        <v>535.8</v>
      </c>
      <c r="K24" s="28">
        <v>1</v>
      </c>
      <c r="L24" s="32">
        <v>147.09</v>
      </c>
      <c r="M24" s="28">
        <v>66</v>
      </c>
      <c r="N24" s="30">
        <v>388.71</v>
      </c>
      <c r="O24" s="30">
        <f t="shared" si="4"/>
        <v>535.8</v>
      </c>
      <c r="P24" s="28">
        <v>1</v>
      </c>
      <c r="Q24" s="32">
        <v>147.09</v>
      </c>
      <c r="R24" s="28">
        <f>Q24*7</f>
        <v>1029.63</v>
      </c>
      <c r="S24" s="28">
        <v>66</v>
      </c>
      <c r="T24" s="30">
        <f t="shared" si="1"/>
        <v>388.71</v>
      </c>
      <c r="U24" s="33">
        <f>T24*9</f>
        <v>3498.39</v>
      </c>
    </row>
    <row r="25" customHeight="1" spans="1:21">
      <c r="A25" s="28" t="s">
        <v>28</v>
      </c>
      <c r="B25" s="28" t="s">
        <v>29</v>
      </c>
      <c r="C25" s="28" t="s">
        <v>32</v>
      </c>
      <c r="D25" s="29" t="s">
        <v>17</v>
      </c>
      <c r="E25" s="30">
        <f t="shared" si="3"/>
        <v>3143.69</v>
      </c>
      <c r="F25" s="28">
        <v>4</v>
      </c>
      <c r="G25" s="30">
        <v>875.79</v>
      </c>
      <c r="H25" s="28">
        <v>208</v>
      </c>
      <c r="I25" s="30">
        <v>2267.9</v>
      </c>
      <c r="J25" s="31">
        <v>3143.69</v>
      </c>
      <c r="K25" s="28">
        <v>4</v>
      </c>
      <c r="L25" s="32">
        <v>875.79</v>
      </c>
      <c r="M25" s="28">
        <v>208</v>
      </c>
      <c r="N25" s="30">
        <v>2267.9</v>
      </c>
      <c r="O25" s="30">
        <v>3143.66</v>
      </c>
      <c r="P25" s="28">
        <v>4</v>
      </c>
      <c r="Q25" s="32">
        <v>875.79</v>
      </c>
      <c r="R25" s="28">
        <f>Q25*4.5</f>
        <v>3941.055</v>
      </c>
      <c r="S25" s="28">
        <v>208</v>
      </c>
      <c r="T25" s="30">
        <f t="shared" si="1"/>
        <v>2267.87</v>
      </c>
      <c r="U25" s="33">
        <f>T25*6</f>
        <v>13607.22</v>
      </c>
    </row>
    <row r="26" customHeight="1" spans="1:21">
      <c r="A26" s="28" t="s">
        <v>28</v>
      </c>
      <c r="B26" s="28" t="s">
        <v>29</v>
      </c>
      <c r="C26" s="28" t="s">
        <v>32</v>
      </c>
      <c r="D26" s="29" t="s">
        <v>17</v>
      </c>
      <c r="E26" s="30">
        <f t="shared" si="3"/>
        <v>2999.07</v>
      </c>
      <c r="F26" s="28">
        <v>4</v>
      </c>
      <c r="G26" s="30">
        <v>876.79</v>
      </c>
      <c r="H26" s="28">
        <v>193</v>
      </c>
      <c r="I26" s="30">
        <v>2122.28</v>
      </c>
      <c r="J26" s="31">
        <v>2999.07</v>
      </c>
      <c r="K26" s="28">
        <v>4</v>
      </c>
      <c r="L26" s="32">
        <v>876.79</v>
      </c>
      <c r="M26" s="28">
        <v>193</v>
      </c>
      <c r="N26" s="30">
        <v>2122.28</v>
      </c>
      <c r="O26" s="30">
        <v>2999.07</v>
      </c>
      <c r="P26" s="28">
        <v>4</v>
      </c>
      <c r="Q26" s="32">
        <v>876.79</v>
      </c>
      <c r="R26" s="28">
        <f>Q26*4.5</f>
        <v>3945.555</v>
      </c>
      <c r="S26" s="28">
        <v>193</v>
      </c>
      <c r="T26" s="30">
        <f t="shared" si="1"/>
        <v>2122.28</v>
      </c>
      <c r="U26" s="33">
        <f>T26*6</f>
        <v>12733.68</v>
      </c>
    </row>
    <row r="27" s="2" customFormat="1" customHeight="1" spans="1:21">
      <c r="A27" s="38" t="s">
        <v>28</v>
      </c>
      <c r="B27" s="38" t="s">
        <v>29</v>
      </c>
      <c r="C27" s="28" t="s">
        <v>32</v>
      </c>
      <c r="D27" s="39" t="s">
        <v>18</v>
      </c>
      <c r="E27" s="31">
        <f t="shared" si="3"/>
        <v>1303.12</v>
      </c>
      <c r="F27" s="38">
        <v>3</v>
      </c>
      <c r="G27" s="31">
        <v>368.5</v>
      </c>
      <c r="H27" s="38">
        <v>97</v>
      </c>
      <c r="I27" s="31">
        <v>934.62</v>
      </c>
      <c r="J27" s="31">
        <v>1303.12</v>
      </c>
      <c r="K27" s="38">
        <v>3</v>
      </c>
      <c r="L27" s="40">
        <v>368.5</v>
      </c>
      <c r="M27" s="38">
        <v>97</v>
      </c>
      <c r="N27" s="31">
        <v>934.62</v>
      </c>
      <c r="O27" s="31">
        <v>1303.12</v>
      </c>
      <c r="P27" s="38">
        <v>3</v>
      </c>
      <c r="Q27" s="40">
        <v>368.5</v>
      </c>
      <c r="R27" s="28">
        <f>Q27*7</f>
        <v>2579.5</v>
      </c>
      <c r="S27" s="38">
        <v>97</v>
      </c>
      <c r="T27" s="30">
        <f t="shared" si="1"/>
        <v>934.62</v>
      </c>
      <c r="U27" s="33">
        <f>T27*9</f>
        <v>8411.58</v>
      </c>
    </row>
    <row r="28" customHeight="1" spans="1:21">
      <c r="A28" s="28" t="s">
        <v>33</v>
      </c>
      <c r="B28" s="28" t="s">
        <v>34</v>
      </c>
      <c r="C28" s="28" t="s">
        <v>35</v>
      </c>
      <c r="D28" s="39" t="s">
        <v>36</v>
      </c>
      <c r="E28" s="30">
        <v>3000</v>
      </c>
      <c r="F28" s="28"/>
      <c r="G28" s="30"/>
      <c r="H28" s="28">
        <v>417</v>
      </c>
      <c r="I28" s="30">
        <f t="shared" ref="I28:I32" si="5">E28-G28</f>
        <v>3000</v>
      </c>
      <c r="J28" s="31">
        <v>3000</v>
      </c>
      <c r="K28" s="28"/>
      <c r="L28" s="32"/>
      <c r="M28" s="28">
        <v>337</v>
      </c>
      <c r="N28" s="30">
        <v>3000</v>
      </c>
      <c r="O28" s="30">
        <f t="shared" ref="O28:O80" si="6">J28</f>
        <v>3000</v>
      </c>
      <c r="P28" s="28"/>
      <c r="Q28" s="32"/>
      <c r="R28" s="28">
        <f>Q28*4.5</f>
        <v>0</v>
      </c>
      <c r="S28" s="28">
        <v>337</v>
      </c>
      <c r="T28" s="30">
        <f t="shared" si="1"/>
        <v>3000</v>
      </c>
      <c r="U28" s="33">
        <f>T28*6</f>
        <v>18000</v>
      </c>
    </row>
    <row r="29" customHeight="1" spans="1:21">
      <c r="A29" s="28" t="s">
        <v>33</v>
      </c>
      <c r="B29" s="28" t="s">
        <v>34</v>
      </c>
      <c r="C29" s="28" t="s">
        <v>35</v>
      </c>
      <c r="D29" s="39" t="s">
        <v>36</v>
      </c>
      <c r="E29" s="30">
        <v>3000</v>
      </c>
      <c r="F29" s="28"/>
      <c r="G29" s="30"/>
      <c r="H29" s="28">
        <v>317</v>
      </c>
      <c r="I29" s="30">
        <f t="shared" si="5"/>
        <v>3000</v>
      </c>
      <c r="J29" s="31">
        <v>3000</v>
      </c>
      <c r="K29" s="28"/>
      <c r="L29" s="32"/>
      <c r="M29" s="28">
        <v>337</v>
      </c>
      <c r="N29" s="30">
        <v>3000</v>
      </c>
      <c r="O29" s="30">
        <f t="shared" si="6"/>
        <v>3000</v>
      </c>
      <c r="P29" s="28"/>
      <c r="Q29" s="32"/>
      <c r="R29" s="28">
        <f>Q29*4.5</f>
        <v>0</v>
      </c>
      <c r="S29" s="28">
        <v>337</v>
      </c>
      <c r="T29" s="30">
        <f t="shared" si="1"/>
        <v>3000</v>
      </c>
      <c r="U29" s="33">
        <f>T29*6</f>
        <v>18000</v>
      </c>
    </row>
    <row r="30" customHeight="1" spans="1:21">
      <c r="A30" s="28" t="s">
        <v>33</v>
      </c>
      <c r="B30" s="28" t="s">
        <v>34</v>
      </c>
      <c r="C30" s="28" t="s">
        <v>35</v>
      </c>
      <c r="D30" s="29" t="s">
        <v>18</v>
      </c>
      <c r="E30" s="30">
        <v>3000</v>
      </c>
      <c r="F30" s="28"/>
      <c r="G30" s="30"/>
      <c r="H30" s="28">
        <v>296</v>
      </c>
      <c r="I30" s="30">
        <f t="shared" si="5"/>
        <v>3000</v>
      </c>
      <c r="J30" s="31">
        <v>2569.02</v>
      </c>
      <c r="K30" s="28"/>
      <c r="L30" s="32"/>
      <c r="M30" s="28">
        <v>283</v>
      </c>
      <c r="N30" s="30">
        <v>2569.02</v>
      </c>
      <c r="O30" s="30">
        <f t="shared" si="6"/>
        <v>2569.02</v>
      </c>
      <c r="P30" s="28"/>
      <c r="Q30" s="32"/>
      <c r="R30" s="28">
        <f>Q30*7</f>
        <v>0</v>
      </c>
      <c r="S30" s="28">
        <v>283</v>
      </c>
      <c r="T30" s="30">
        <f t="shared" si="1"/>
        <v>2569.02</v>
      </c>
      <c r="U30" s="33">
        <f>T30*9</f>
        <v>23121.18</v>
      </c>
    </row>
    <row r="31" customHeight="1" spans="1:21">
      <c r="A31" s="38" t="s">
        <v>33</v>
      </c>
      <c r="B31" s="28" t="s">
        <v>34</v>
      </c>
      <c r="C31" s="28" t="s">
        <v>37</v>
      </c>
      <c r="D31" s="39" t="s">
        <v>17</v>
      </c>
      <c r="E31" s="30">
        <v>3800</v>
      </c>
      <c r="F31" s="38"/>
      <c r="G31" s="37"/>
      <c r="H31" s="38">
        <v>331</v>
      </c>
      <c r="I31" s="31">
        <f t="shared" si="5"/>
        <v>3800</v>
      </c>
      <c r="J31" s="31">
        <v>3800</v>
      </c>
      <c r="K31" s="28"/>
      <c r="L31" s="32"/>
      <c r="M31" s="28">
        <v>322</v>
      </c>
      <c r="N31" s="30">
        <v>3800</v>
      </c>
      <c r="O31" s="30">
        <f t="shared" si="6"/>
        <v>3800</v>
      </c>
      <c r="P31" s="28"/>
      <c r="Q31" s="32"/>
      <c r="R31" s="28">
        <f>Q31*4.5</f>
        <v>0</v>
      </c>
      <c r="S31" s="28">
        <v>322</v>
      </c>
      <c r="T31" s="30">
        <f t="shared" si="1"/>
        <v>3800</v>
      </c>
      <c r="U31" s="33">
        <f>T31*6</f>
        <v>22800</v>
      </c>
    </row>
    <row r="32" customHeight="1" spans="1:21">
      <c r="A32" s="38" t="s">
        <v>33</v>
      </c>
      <c r="B32" s="28" t="s">
        <v>34</v>
      </c>
      <c r="C32" s="28" t="s">
        <v>37</v>
      </c>
      <c r="D32" s="39" t="s">
        <v>17</v>
      </c>
      <c r="E32" s="30">
        <v>3800</v>
      </c>
      <c r="F32" s="38"/>
      <c r="G32" s="37"/>
      <c r="H32" s="38">
        <v>331</v>
      </c>
      <c r="I32" s="31">
        <f t="shared" si="5"/>
        <v>3800</v>
      </c>
      <c r="J32" s="31">
        <v>3800</v>
      </c>
      <c r="K32" s="28"/>
      <c r="L32" s="32"/>
      <c r="M32" s="28">
        <v>322</v>
      </c>
      <c r="N32" s="30">
        <v>3800</v>
      </c>
      <c r="O32" s="30">
        <f t="shared" si="6"/>
        <v>3800</v>
      </c>
      <c r="P32" s="28"/>
      <c r="Q32" s="32"/>
      <c r="R32" s="28">
        <f>Q32*4.5</f>
        <v>0</v>
      </c>
      <c r="S32" s="28">
        <v>322</v>
      </c>
      <c r="T32" s="30">
        <f t="shared" si="1"/>
        <v>3800</v>
      </c>
      <c r="U32" s="33">
        <f>T32*6</f>
        <v>22800</v>
      </c>
    </row>
    <row r="33" customHeight="1" spans="1:21">
      <c r="A33" s="38" t="s">
        <v>33</v>
      </c>
      <c r="B33" s="28" t="s">
        <v>34</v>
      </c>
      <c r="C33" s="28" t="s">
        <v>37</v>
      </c>
      <c r="D33" s="39" t="s">
        <v>18</v>
      </c>
      <c r="E33" s="30">
        <v>3800</v>
      </c>
      <c r="F33" s="38"/>
      <c r="G33" s="37"/>
      <c r="H33" s="38">
        <v>331</v>
      </c>
      <c r="I33" s="31">
        <v>3876.08</v>
      </c>
      <c r="J33" s="31">
        <v>3800</v>
      </c>
      <c r="K33" s="28"/>
      <c r="L33" s="32"/>
      <c r="M33" s="28">
        <v>322</v>
      </c>
      <c r="N33" s="30">
        <v>3800</v>
      </c>
      <c r="O33" s="30">
        <f t="shared" si="6"/>
        <v>3800</v>
      </c>
      <c r="P33" s="28"/>
      <c r="Q33" s="32"/>
      <c r="R33" s="28">
        <f>Q33*7</f>
        <v>0</v>
      </c>
      <c r="S33" s="28">
        <v>322</v>
      </c>
      <c r="T33" s="30">
        <f t="shared" si="1"/>
        <v>3800</v>
      </c>
      <c r="U33" s="33">
        <f>T33*9</f>
        <v>34200</v>
      </c>
    </row>
    <row r="34" customHeight="1" spans="1:21">
      <c r="A34" s="38" t="s">
        <v>33</v>
      </c>
      <c r="B34" s="28" t="s">
        <v>34</v>
      </c>
      <c r="C34" s="28" t="s">
        <v>38</v>
      </c>
      <c r="D34" s="41" t="s">
        <v>36</v>
      </c>
      <c r="E34" s="30">
        <v>3000</v>
      </c>
      <c r="F34" s="36"/>
      <c r="G34" s="33"/>
      <c r="H34" s="38">
        <v>266</v>
      </c>
      <c r="I34" s="31">
        <f t="shared" ref="I34:I80" si="7">E34-G34</f>
        <v>3000</v>
      </c>
      <c r="J34" s="31">
        <v>3000</v>
      </c>
      <c r="K34" s="36"/>
      <c r="L34" s="42"/>
      <c r="M34" s="36">
        <v>258</v>
      </c>
      <c r="N34" s="33">
        <v>3000</v>
      </c>
      <c r="O34" s="30">
        <f t="shared" si="6"/>
        <v>3000</v>
      </c>
      <c r="P34" s="36"/>
      <c r="Q34" s="42"/>
      <c r="R34" s="28">
        <f>Q34*4.5</f>
        <v>0</v>
      </c>
      <c r="S34" s="36">
        <v>258</v>
      </c>
      <c r="T34" s="30">
        <f t="shared" si="1"/>
        <v>3000</v>
      </c>
      <c r="U34" s="33">
        <f>T34*6</f>
        <v>18000</v>
      </c>
    </row>
    <row r="35" customHeight="1" spans="1:21">
      <c r="A35" s="38" t="s">
        <v>33</v>
      </c>
      <c r="B35" s="28" t="s">
        <v>34</v>
      </c>
      <c r="C35" s="28" t="s">
        <v>38</v>
      </c>
      <c r="D35" s="62" t="s">
        <v>36</v>
      </c>
      <c r="E35" s="30">
        <v>3000</v>
      </c>
      <c r="F35" s="49"/>
      <c r="G35" s="52"/>
      <c r="H35" s="38">
        <v>264</v>
      </c>
      <c r="I35" s="31">
        <f t="shared" si="7"/>
        <v>3000</v>
      </c>
      <c r="J35" s="31">
        <v>3000</v>
      </c>
      <c r="K35" s="36"/>
      <c r="L35" s="42"/>
      <c r="M35" s="36">
        <v>258</v>
      </c>
      <c r="N35" s="33">
        <v>3000</v>
      </c>
      <c r="O35" s="30">
        <f t="shared" si="6"/>
        <v>3000</v>
      </c>
      <c r="P35" s="36"/>
      <c r="Q35" s="42"/>
      <c r="R35" s="28">
        <f>Q35*4.5</f>
        <v>0</v>
      </c>
      <c r="S35" s="36">
        <v>258</v>
      </c>
      <c r="T35" s="30">
        <f t="shared" si="1"/>
        <v>3000</v>
      </c>
      <c r="U35" s="33">
        <f>T35*6</f>
        <v>18000</v>
      </c>
    </row>
    <row r="36" customHeight="1" spans="1:21">
      <c r="A36" s="28" t="s">
        <v>39</v>
      </c>
      <c r="B36" s="28" t="s">
        <v>40</v>
      </c>
      <c r="C36" s="28" t="s">
        <v>41</v>
      </c>
      <c r="D36" s="29" t="s">
        <v>27</v>
      </c>
      <c r="E36" s="30">
        <v>3000</v>
      </c>
      <c r="F36" s="28"/>
      <c r="G36" s="30"/>
      <c r="H36" s="28">
        <v>279</v>
      </c>
      <c r="I36" s="30">
        <f t="shared" si="7"/>
        <v>3000</v>
      </c>
      <c r="J36" s="31">
        <v>3000</v>
      </c>
      <c r="K36" s="28"/>
      <c r="L36" s="32"/>
      <c r="M36" s="28">
        <v>271</v>
      </c>
      <c r="N36" s="30">
        <v>3000</v>
      </c>
      <c r="O36" s="30">
        <f t="shared" si="6"/>
        <v>3000</v>
      </c>
      <c r="P36" s="28"/>
      <c r="Q36" s="32"/>
      <c r="R36" s="28">
        <f>Q36*4.5</f>
        <v>0</v>
      </c>
      <c r="S36" s="28">
        <v>271</v>
      </c>
      <c r="T36" s="30">
        <f t="shared" si="1"/>
        <v>3000</v>
      </c>
      <c r="U36" s="33">
        <f>T36*6</f>
        <v>18000</v>
      </c>
    </row>
    <row r="37" customHeight="1" spans="1:21">
      <c r="A37" s="28" t="s">
        <v>39</v>
      </c>
      <c r="B37" s="28" t="s">
        <v>40</v>
      </c>
      <c r="C37" s="28" t="s">
        <v>41</v>
      </c>
      <c r="D37" s="29" t="s">
        <v>27</v>
      </c>
      <c r="E37" s="30">
        <v>3000</v>
      </c>
      <c r="F37" s="28"/>
      <c r="G37" s="30"/>
      <c r="H37" s="28">
        <v>284</v>
      </c>
      <c r="I37" s="30">
        <f t="shared" si="7"/>
        <v>3000</v>
      </c>
      <c r="J37" s="31">
        <v>3000</v>
      </c>
      <c r="K37" s="28"/>
      <c r="L37" s="32"/>
      <c r="M37" s="28">
        <v>271</v>
      </c>
      <c r="N37" s="30">
        <v>3000</v>
      </c>
      <c r="O37" s="30">
        <f t="shared" si="6"/>
        <v>3000</v>
      </c>
      <c r="P37" s="28"/>
      <c r="Q37" s="32"/>
      <c r="R37" s="28">
        <f>Q37*4.5</f>
        <v>0</v>
      </c>
      <c r="S37" s="28">
        <v>271</v>
      </c>
      <c r="T37" s="30">
        <f t="shared" si="1"/>
        <v>3000</v>
      </c>
      <c r="U37" s="33">
        <f>T37*6</f>
        <v>18000</v>
      </c>
    </row>
    <row r="38" customHeight="1" spans="1:21">
      <c r="A38" s="28" t="s">
        <v>39</v>
      </c>
      <c r="B38" s="28" t="s">
        <v>40</v>
      </c>
      <c r="C38" s="28" t="s">
        <v>41</v>
      </c>
      <c r="D38" s="29" t="s">
        <v>18</v>
      </c>
      <c r="E38" s="30">
        <v>3782.79</v>
      </c>
      <c r="F38" s="28"/>
      <c r="G38" s="30"/>
      <c r="H38" s="28">
        <v>336</v>
      </c>
      <c r="I38" s="30">
        <f t="shared" si="7"/>
        <v>3782.79</v>
      </c>
      <c r="J38" s="31">
        <v>3782.79</v>
      </c>
      <c r="K38" s="28"/>
      <c r="L38" s="32"/>
      <c r="M38" s="28">
        <v>336</v>
      </c>
      <c r="N38" s="30">
        <v>3782.79</v>
      </c>
      <c r="O38" s="30">
        <f t="shared" si="6"/>
        <v>3782.79</v>
      </c>
      <c r="P38" s="28"/>
      <c r="Q38" s="32"/>
      <c r="R38" s="28">
        <f>Q38*7</f>
        <v>0</v>
      </c>
      <c r="S38" s="28">
        <v>336</v>
      </c>
      <c r="T38" s="30">
        <f t="shared" si="1"/>
        <v>3782.79</v>
      </c>
      <c r="U38" s="33">
        <f>T38*9</f>
        <v>34045.11</v>
      </c>
    </row>
    <row r="39" customHeight="1" spans="1:21">
      <c r="A39" s="28" t="s">
        <v>39</v>
      </c>
      <c r="B39" s="28" t="s">
        <v>40</v>
      </c>
      <c r="C39" s="28" t="s">
        <v>42</v>
      </c>
      <c r="D39" s="29" t="s">
        <v>27</v>
      </c>
      <c r="E39" s="30">
        <v>3800</v>
      </c>
      <c r="F39" s="28"/>
      <c r="G39" s="30"/>
      <c r="H39" s="28">
        <v>556</v>
      </c>
      <c r="I39" s="30">
        <f t="shared" si="7"/>
        <v>3800</v>
      </c>
      <c r="J39" s="31">
        <v>3800</v>
      </c>
      <c r="K39" s="28"/>
      <c r="L39" s="32"/>
      <c r="M39" s="28">
        <v>555</v>
      </c>
      <c r="N39" s="30">
        <v>3800</v>
      </c>
      <c r="O39" s="30">
        <f t="shared" si="6"/>
        <v>3800</v>
      </c>
      <c r="P39" s="28"/>
      <c r="Q39" s="32"/>
      <c r="R39" s="28">
        <f>Q39*4.5</f>
        <v>0</v>
      </c>
      <c r="S39" s="28">
        <v>555</v>
      </c>
      <c r="T39" s="30">
        <f t="shared" si="1"/>
        <v>3800</v>
      </c>
      <c r="U39" s="33">
        <f>T39*6</f>
        <v>22800</v>
      </c>
    </row>
    <row r="40" customHeight="1" spans="1:21">
      <c r="A40" s="28" t="s">
        <v>39</v>
      </c>
      <c r="B40" s="28" t="s">
        <v>40</v>
      </c>
      <c r="C40" s="28" t="s">
        <v>42</v>
      </c>
      <c r="D40" s="29" t="s">
        <v>27</v>
      </c>
      <c r="E40" s="30">
        <v>3800</v>
      </c>
      <c r="F40" s="28"/>
      <c r="G40" s="30"/>
      <c r="H40" s="28">
        <v>566</v>
      </c>
      <c r="I40" s="30">
        <f t="shared" si="7"/>
        <v>3800</v>
      </c>
      <c r="J40" s="31">
        <v>3800</v>
      </c>
      <c r="K40" s="28"/>
      <c r="L40" s="32"/>
      <c r="M40" s="28">
        <v>555</v>
      </c>
      <c r="N40" s="30">
        <v>3800</v>
      </c>
      <c r="O40" s="30">
        <f t="shared" si="6"/>
        <v>3800</v>
      </c>
      <c r="P40" s="28"/>
      <c r="Q40" s="32"/>
      <c r="R40" s="28">
        <f>Q40*4.5</f>
        <v>0</v>
      </c>
      <c r="S40" s="28">
        <v>555</v>
      </c>
      <c r="T40" s="30">
        <f t="shared" si="1"/>
        <v>3800</v>
      </c>
      <c r="U40" s="33">
        <f>T40*6</f>
        <v>22800</v>
      </c>
    </row>
    <row r="41" customHeight="1" spans="1:21">
      <c r="A41" s="28" t="s">
        <v>39</v>
      </c>
      <c r="B41" s="28" t="s">
        <v>40</v>
      </c>
      <c r="C41" s="28" t="s">
        <v>42</v>
      </c>
      <c r="D41" s="29" t="s">
        <v>18</v>
      </c>
      <c r="E41" s="30">
        <v>4000</v>
      </c>
      <c r="F41" s="28"/>
      <c r="G41" s="30"/>
      <c r="H41" s="28">
        <v>843</v>
      </c>
      <c r="I41" s="30">
        <f t="shared" si="7"/>
        <v>4000</v>
      </c>
      <c r="J41" s="31">
        <v>4000</v>
      </c>
      <c r="K41" s="28"/>
      <c r="L41" s="32"/>
      <c r="M41" s="28">
        <v>615</v>
      </c>
      <c r="N41" s="30">
        <v>4000</v>
      </c>
      <c r="O41" s="30">
        <f t="shared" si="6"/>
        <v>4000</v>
      </c>
      <c r="P41" s="28"/>
      <c r="Q41" s="32"/>
      <c r="R41" s="28">
        <f>Q41*7</f>
        <v>0</v>
      </c>
      <c r="S41" s="28">
        <v>615</v>
      </c>
      <c r="T41" s="30">
        <f t="shared" si="1"/>
        <v>4000</v>
      </c>
      <c r="U41" s="33">
        <f>T41*9</f>
        <v>36000</v>
      </c>
    </row>
    <row r="42" customHeight="1" spans="1:21">
      <c r="A42" s="28" t="s">
        <v>39</v>
      </c>
      <c r="B42" s="28" t="s">
        <v>40</v>
      </c>
      <c r="C42" s="28" t="s">
        <v>43</v>
      </c>
      <c r="D42" s="29" t="s">
        <v>27</v>
      </c>
      <c r="E42" s="30">
        <v>3000</v>
      </c>
      <c r="F42" s="28"/>
      <c r="G42" s="30"/>
      <c r="H42" s="28">
        <v>265</v>
      </c>
      <c r="I42" s="30">
        <f t="shared" si="7"/>
        <v>3000</v>
      </c>
      <c r="J42" s="31">
        <v>3000</v>
      </c>
      <c r="K42" s="28"/>
      <c r="L42" s="32"/>
      <c r="M42" s="28">
        <v>263</v>
      </c>
      <c r="N42" s="30">
        <v>3000</v>
      </c>
      <c r="O42" s="30">
        <f t="shared" si="6"/>
        <v>3000</v>
      </c>
      <c r="P42" s="28"/>
      <c r="Q42" s="32"/>
      <c r="R42" s="28">
        <f>Q42*4.5</f>
        <v>0</v>
      </c>
      <c r="S42" s="28">
        <v>263</v>
      </c>
      <c r="T42" s="30">
        <f t="shared" si="1"/>
        <v>3000</v>
      </c>
      <c r="U42" s="33">
        <f>T42*6</f>
        <v>18000</v>
      </c>
    </row>
    <row r="43" customHeight="1" spans="1:21">
      <c r="A43" s="28" t="s">
        <v>39</v>
      </c>
      <c r="B43" s="28" t="s">
        <v>40</v>
      </c>
      <c r="C43" s="28" t="s">
        <v>43</v>
      </c>
      <c r="D43" s="29" t="s">
        <v>27</v>
      </c>
      <c r="E43" s="30">
        <v>3000</v>
      </c>
      <c r="F43" s="28"/>
      <c r="G43" s="30"/>
      <c r="H43" s="28">
        <v>270</v>
      </c>
      <c r="I43" s="30">
        <f t="shared" si="7"/>
        <v>3000</v>
      </c>
      <c r="J43" s="31">
        <v>3000</v>
      </c>
      <c r="K43" s="28"/>
      <c r="L43" s="32"/>
      <c r="M43" s="28">
        <v>263</v>
      </c>
      <c r="N43" s="30">
        <v>3000</v>
      </c>
      <c r="O43" s="30">
        <f t="shared" si="6"/>
        <v>3000</v>
      </c>
      <c r="P43" s="28"/>
      <c r="Q43" s="32"/>
      <c r="R43" s="28">
        <f>Q43*4.5</f>
        <v>0</v>
      </c>
      <c r="S43" s="28">
        <v>263</v>
      </c>
      <c r="T43" s="30">
        <f t="shared" si="1"/>
        <v>3000</v>
      </c>
      <c r="U43" s="33">
        <f>T43*6</f>
        <v>18000</v>
      </c>
    </row>
    <row r="44" customHeight="1" spans="1:21">
      <c r="A44" s="28" t="s">
        <v>39</v>
      </c>
      <c r="B44" s="28" t="s">
        <v>40</v>
      </c>
      <c r="C44" s="28" t="s">
        <v>43</v>
      </c>
      <c r="D44" s="29" t="s">
        <v>18</v>
      </c>
      <c r="E44" s="30">
        <v>2852.4</v>
      </c>
      <c r="F44" s="28"/>
      <c r="G44" s="30"/>
      <c r="H44" s="28">
        <v>261</v>
      </c>
      <c r="I44" s="30">
        <f t="shared" si="7"/>
        <v>2852.4</v>
      </c>
      <c r="J44" s="31">
        <v>2852.4</v>
      </c>
      <c r="K44" s="28"/>
      <c r="L44" s="32"/>
      <c r="M44" s="28">
        <v>261</v>
      </c>
      <c r="N44" s="30">
        <v>2852.4</v>
      </c>
      <c r="O44" s="30">
        <f t="shared" si="6"/>
        <v>2852.4</v>
      </c>
      <c r="P44" s="28"/>
      <c r="Q44" s="32"/>
      <c r="R44" s="28">
        <f>Q44*7</f>
        <v>0</v>
      </c>
      <c r="S44" s="28">
        <v>261</v>
      </c>
      <c r="T44" s="30">
        <f t="shared" si="1"/>
        <v>2852.4</v>
      </c>
      <c r="U44" s="33">
        <f>T44*9</f>
        <v>25671.6</v>
      </c>
    </row>
    <row r="45" customHeight="1" spans="1:21">
      <c r="A45" s="28" t="s">
        <v>44</v>
      </c>
      <c r="B45" s="28" t="s">
        <v>45</v>
      </c>
      <c r="C45" s="28" t="s">
        <v>46</v>
      </c>
      <c r="D45" s="29" t="s">
        <v>47</v>
      </c>
      <c r="E45" s="30">
        <v>5000</v>
      </c>
      <c r="F45" s="28"/>
      <c r="G45" s="30"/>
      <c r="H45" s="28">
        <v>404</v>
      </c>
      <c r="I45" s="30">
        <f t="shared" si="7"/>
        <v>5000</v>
      </c>
      <c r="J45" s="31">
        <v>5000</v>
      </c>
      <c r="K45" s="28"/>
      <c r="L45" s="32"/>
      <c r="M45" s="28">
        <v>404</v>
      </c>
      <c r="N45" s="30">
        <v>5000</v>
      </c>
      <c r="O45" s="30">
        <f t="shared" si="6"/>
        <v>5000</v>
      </c>
      <c r="P45" s="28"/>
      <c r="Q45" s="32"/>
      <c r="R45" s="28">
        <f>Q45*4.5</f>
        <v>0</v>
      </c>
      <c r="S45" s="28">
        <v>404</v>
      </c>
      <c r="T45" s="30">
        <f t="shared" si="1"/>
        <v>5000</v>
      </c>
      <c r="U45" s="33">
        <f>T45*6</f>
        <v>30000</v>
      </c>
    </row>
    <row r="46" customHeight="1" spans="1:21">
      <c r="A46" s="28" t="s">
        <v>44</v>
      </c>
      <c r="B46" s="28" t="s">
        <v>45</v>
      </c>
      <c r="C46" s="28" t="s">
        <v>46</v>
      </c>
      <c r="D46" s="29" t="s">
        <v>48</v>
      </c>
      <c r="E46" s="30">
        <v>5000</v>
      </c>
      <c r="F46" s="28"/>
      <c r="G46" s="30"/>
      <c r="H46" s="28">
        <v>404</v>
      </c>
      <c r="I46" s="30">
        <f t="shared" si="7"/>
        <v>5000</v>
      </c>
      <c r="J46" s="31">
        <v>5000</v>
      </c>
      <c r="K46" s="28"/>
      <c r="L46" s="32"/>
      <c r="M46" s="28">
        <v>404</v>
      </c>
      <c r="N46" s="30">
        <v>5000</v>
      </c>
      <c r="O46" s="30">
        <f t="shared" si="6"/>
        <v>5000</v>
      </c>
      <c r="P46" s="28"/>
      <c r="Q46" s="32"/>
      <c r="R46" s="28">
        <f>Q46*4.5</f>
        <v>0</v>
      </c>
      <c r="S46" s="28">
        <v>404</v>
      </c>
      <c r="T46" s="30">
        <f t="shared" si="1"/>
        <v>5000</v>
      </c>
      <c r="U46" s="33">
        <f>T46*6</f>
        <v>30000</v>
      </c>
    </row>
    <row r="47" customHeight="1" spans="1:21">
      <c r="A47" s="38" t="s">
        <v>44</v>
      </c>
      <c r="B47" s="28" t="s">
        <v>45</v>
      </c>
      <c r="C47" s="28" t="s">
        <v>46</v>
      </c>
      <c r="D47" s="39" t="s">
        <v>18</v>
      </c>
      <c r="E47" s="30">
        <v>1006.91</v>
      </c>
      <c r="F47" s="38"/>
      <c r="G47" s="31"/>
      <c r="H47" s="38">
        <v>113</v>
      </c>
      <c r="I47" s="30">
        <f t="shared" si="7"/>
        <v>1006.91</v>
      </c>
      <c r="J47" s="31">
        <v>1006.91</v>
      </c>
      <c r="K47" s="28"/>
      <c r="L47" s="32"/>
      <c r="M47" s="38">
        <v>113</v>
      </c>
      <c r="N47" s="31">
        <v>1006.91</v>
      </c>
      <c r="O47" s="30">
        <f t="shared" si="6"/>
        <v>1006.91</v>
      </c>
      <c r="P47" s="28"/>
      <c r="Q47" s="32"/>
      <c r="R47" s="28">
        <f>Q47*7</f>
        <v>0</v>
      </c>
      <c r="S47" s="38">
        <v>113</v>
      </c>
      <c r="T47" s="30">
        <f t="shared" si="1"/>
        <v>1006.91</v>
      </c>
      <c r="U47" s="33">
        <f>T47*9</f>
        <v>9062.19</v>
      </c>
    </row>
    <row r="48" customHeight="1" spans="1:21">
      <c r="A48" s="28" t="s">
        <v>44</v>
      </c>
      <c r="B48" s="28" t="s">
        <v>45</v>
      </c>
      <c r="C48" s="29" t="s">
        <v>49</v>
      </c>
      <c r="D48" s="29" t="s">
        <v>47</v>
      </c>
      <c r="E48" s="30">
        <v>3000</v>
      </c>
      <c r="F48" s="28"/>
      <c r="G48" s="30"/>
      <c r="H48" s="28">
        <v>339</v>
      </c>
      <c r="I48" s="30">
        <f t="shared" si="7"/>
        <v>3000</v>
      </c>
      <c r="J48" s="31">
        <v>3000</v>
      </c>
      <c r="K48" s="28"/>
      <c r="L48" s="32"/>
      <c r="M48" s="28">
        <v>339</v>
      </c>
      <c r="N48" s="30">
        <v>3000</v>
      </c>
      <c r="O48" s="30">
        <f t="shared" si="6"/>
        <v>3000</v>
      </c>
      <c r="P48" s="28"/>
      <c r="Q48" s="32"/>
      <c r="R48" s="28">
        <f>Q48*4.5</f>
        <v>0</v>
      </c>
      <c r="S48" s="28">
        <v>339</v>
      </c>
      <c r="T48" s="30">
        <f t="shared" si="1"/>
        <v>3000</v>
      </c>
      <c r="U48" s="33">
        <f>T48*6</f>
        <v>18000</v>
      </c>
    </row>
    <row r="49" customHeight="1" spans="1:21">
      <c r="A49" s="28" t="s">
        <v>44</v>
      </c>
      <c r="B49" s="28" t="s">
        <v>45</v>
      </c>
      <c r="C49" s="29" t="s">
        <v>49</v>
      </c>
      <c r="D49" s="29" t="s">
        <v>48</v>
      </c>
      <c r="E49" s="30">
        <v>3000</v>
      </c>
      <c r="F49" s="28"/>
      <c r="G49" s="30"/>
      <c r="H49" s="28">
        <v>339</v>
      </c>
      <c r="I49" s="30">
        <f t="shared" si="7"/>
        <v>3000</v>
      </c>
      <c r="J49" s="31">
        <v>3000</v>
      </c>
      <c r="K49" s="28"/>
      <c r="L49" s="32"/>
      <c r="M49" s="28">
        <v>339</v>
      </c>
      <c r="N49" s="30">
        <v>3000</v>
      </c>
      <c r="O49" s="30">
        <f t="shared" si="6"/>
        <v>3000</v>
      </c>
      <c r="P49" s="28"/>
      <c r="Q49" s="32"/>
      <c r="R49" s="28">
        <f>Q49*4.5</f>
        <v>0</v>
      </c>
      <c r="S49" s="28">
        <v>339</v>
      </c>
      <c r="T49" s="30">
        <f t="shared" si="1"/>
        <v>3000</v>
      </c>
      <c r="U49" s="33">
        <f>T49*6</f>
        <v>18000</v>
      </c>
    </row>
    <row r="50" customHeight="1" spans="1:21">
      <c r="A50" s="28" t="s">
        <v>44</v>
      </c>
      <c r="B50" s="28" t="s">
        <v>45</v>
      </c>
      <c r="C50" s="29" t="s">
        <v>49</v>
      </c>
      <c r="D50" s="29" t="s">
        <v>18</v>
      </c>
      <c r="E50" s="30">
        <v>797.52</v>
      </c>
      <c r="F50" s="28"/>
      <c r="G50" s="30"/>
      <c r="H50" s="28">
        <v>339</v>
      </c>
      <c r="I50" s="30">
        <f t="shared" si="7"/>
        <v>797.52</v>
      </c>
      <c r="J50" s="31">
        <v>762.27</v>
      </c>
      <c r="K50" s="28"/>
      <c r="L50" s="32"/>
      <c r="M50" s="28">
        <v>86</v>
      </c>
      <c r="N50" s="30">
        <v>762.27</v>
      </c>
      <c r="O50" s="30">
        <f t="shared" si="6"/>
        <v>762.27</v>
      </c>
      <c r="P50" s="28"/>
      <c r="Q50" s="32"/>
      <c r="R50" s="28">
        <f>Q50*7</f>
        <v>0</v>
      </c>
      <c r="S50" s="28">
        <v>86</v>
      </c>
      <c r="T50" s="30">
        <f t="shared" si="1"/>
        <v>762.27</v>
      </c>
      <c r="U50" s="33">
        <f>T50*9</f>
        <v>6860.43</v>
      </c>
    </row>
    <row r="51" s="2" customFormat="1" customHeight="1" spans="1:21">
      <c r="A51" s="38" t="s">
        <v>44</v>
      </c>
      <c r="B51" s="38" t="s">
        <v>45</v>
      </c>
      <c r="C51" s="38" t="s">
        <v>50</v>
      </c>
      <c r="D51" s="39" t="s">
        <v>47</v>
      </c>
      <c r="E51" s="31">
        <v>3800</v>
      </c>
      <c r="F51" s="38"/>
      <c r="G51" s="31"/>
      <c r="H51" s="38">
        <v>530</v>
      </c>
      <c r="I51" s="30">
        <f t="shared" si="7"/>
        <v>3800</v>
      </c>
      <c r="J51" s="31">
        <v>3800</v>
      </c>
      <c r="K51" s="38"/>
      <c r="L51" s="40"/>
      <c r="M51" s="38">
        <v>530</v>
      </c>
      <c r="N51" s="31">
        <v>3800</v>
      </c>
      <c r="O51" s="30">
        <f t="shared" si="6"/>
        <v>3800</v>
      </c>
      <c r="P51" s="38"/>
      <c r="Q51" s="40"/>
      <c r="R51" s="28">
        <f>Q51*4.5</f>
        <v>0</v>
      </c>
      <c r="S51" s="38">
        <v>530</v>
      </c>
      <c r="T51" s="30">
        <f t="shared" si="1"/>
        <v>3800</v>
      </c>
      <c r="U51" s="33">
        <f>T51*6</f>
        <v>22800</v>
      </c>
    </row>
    <row r="52" s="2" customFormat="1" customHeight="1" spans="1:21">
      <c r="A52" s="38" t="s">
        <v>44</v>
      </c>
      <c r="B52" s="38" t="s">
        <v>45</v>
      </c>
      <c r="C52" s="38" t="s">
        <v>50</v>
      </c>
      <c r="D52" s="39" t="s">
        <v>48</v>
      </c>
      <c r="E52" s="31">
        <v>3800</v>
      </c>
      <c r="F52" s="38"/>
      <c r="G52" s="31"/>
      <c r="H52" s="38">
        <v>530</v>
      </c>
      <c r="I52" s="30">
        <f t="shared" si="7"/>
        <v>3800</v>
      </c>
      <c r="J52" s="31">
        <v>3800</v>
      </c>
      <c r="K52" s="38"/>
      <c r="L52" s="40"/>
      <c r="M52" s="38">
        <v>530</v>
      </c>
      <c r="N52" s="31">
        <v>3800</v>
      </c>
      <c r="O52" s="30">
        <f t="shared" si="6"/>
        <v>3800</v>
      </c>
      <c r="P52" s="38"/>
      <c r="Q52" s="40"/>
      <c r="R52" s="28">
        <f>Q52*4.5</f>
        <v>0</v>
      </c>
      <c r="S52" s="38">
        <v>530</v>
      </c>
      <c r="T52" s="30">
        <f t="shared" si="1"/>
        <v>3800</v>
      </c>
      <c r="U52" s="33">
        <f>T52*6</f>
        <v>22800</v>
      </c>
    </row>
    <row r="53" s="2" customFormat="1" customHeight="1" spans="1:21">
      <c r="A53" s="38" t="s">
        <v>44</v>
      </c>
      <c r="B53" s="38" t="s">
        <v>45</v>
      </c>
      <c r="C53" s="38" t="s">
        <v>50</v>
      </c>
      <c r="D53" s="39" t="s">
        <v>18</v>
      </c>
      <c r="E53" s="31">
        <v>267.7</v>
      </c>
      <c r="F53" s="38"/>
      <c r="G53" s="31"/>
      <c r="H53" s="38">
        <v>530</v>
      </c>
      <c r="I53" s="30">
        <f t="shared" si="7"/>
        <v>267.7</v>
      </c>
      <c r="J53" s="31">
        <v>267.7</v>
      </c>
      <c r="K53" s="38"/>
      <c r="L53" s="40"/>
      <c r="M53" s="38">
        <v>39</v>
      </c>
      <c r="N53" s="31">
        <v>267.7</v>
      </c>
      <c r="O53" s="30">
        <f t="shared" si="6"/>
        <v>267.7</v>
      </c>
      <c r="P53" s="38"/>
      <c r="Q53" s="40"/>
      <c r="R53" s="28">
        <f>Q53*7</f>
        <v>0</v>
      </c>
      <c r="S53" s="38">
        <v>39</v>
      </c>
      <c r="T53" s="30">
        <f t="shared" si="1"/>
        <v>267.7</v>
      </c>
      <c r="U53" s="33">
        <f>T53*9</f>
        <v>2409.3</v>
      </c>
    </row>
    <row r="54" customHeight="1" spans="1:21">
      <c r="A54" s="28" t="s">
        <v>44</v>
      </c>
      <c r="B54" s="28" t="s">
        <v>45</v>
      </c>
      <c r="C54" s="28" t="s">
        <v>51</v>
      </c>
      <c r="D54" s="29" t="s">
        <v>47</v>
      </c>
      <c r="E54" s="30">
        <v>3800</v>
      </c>
      <c r="F54" s="28"/>
      <c r="G54" s="30"/>
      <c r="H54" s="28">
        <v>353</v>
      </c>
      <c r="I54" s="30">
        <f t="shared" si="7"/>
        <v>3800</v>
      </c>
      <c r="J54" s="31">
        <v>3800</v>
      </c>
      <c r="K54" s="28"/>
      <c r="L54" s="32"/>
      <c r="M54" s="28">
        <v>353</v>
      </c>
      <c r="N54" s="30">
        <v>3800</v>
      </c>
      <c r="O54" s="30">
        <f t="shared" si="6"/>
        <v>3800</v>
      </c>
      <c r="P54" s="28"/>
      <c r="Q54" s="32"/>
      <c r="R54" s="28">
        <f>Q54*4.5</f>
        <v>0</v>
      </c>
      <c r="S54" s="28">
        <v>353</v>
      </c>
      <c r="T54" s="30">
        <f t="shared" si="1"/>
        <v>3800</v>
      </c>
      <c r="U54" s="33">
        <f>T54*6</f>
        <v>22800</v>
      </c>
    </row>
    <row r="55" customHeight="1" spans="1:21">
      <c r="A55" s="28" t="s">
        <v>44</v>
      </c>
      <c r="B55" s="28" t="s">
        <v>45</v>
      </c>
      <c r="C55" s="28" t="s">
        <v>51</v>
      </c>
      <c r="D55" s="29" t="s">
        <v>48</v>
      </c>
      <c r="E55" s="30">
        <v>3800</v>
      </c>
      <c r="F55" s="28"/>
      <c r="G55" s="30"/>
      <c r="H55" s="28">
        <v>353</v>
      </c>
      <c r="I55" s="30">
        <f t="shared" si="7"/>
        <v>3800</v>
      </c>
      <c r="J55" s="31">
        <v>3800</v>
      </c>
      <c r="K55" s="36"/>
      <c r="L55" s="42"/>
      <c r="M55" s="28">
        <v>353</v>
      </c>
      <c r="N55" s="30">
        <v>3800</v>
      </c>
      <c r="O55" s="30">
        <f t="shared" si="6"/>
        <v>3800</v>
      </c>
      <c r="P55" s="36"/>
      <c r="Q55" s="42"/>
      <c r="R55" s="28">
        <f>Q55*4.5</f>
        <v>0</v>
      </c>
      <c r="S55" s="28">
        <v>353</v>
      </c>
      <c r="T55" s="30">
        <f t="shared" si="1"/>
        <v>3800</v>
      </c>
      <c r="U55" s="33">
        <f>T55*6</f>
        <v>22800</v>
      </c>
    </row>
    <row r="56" customHeight="1" spans="1:21">
      <c r="A56" s="28" t="s">
        <v>44</v>
      </c>
      <c r="B56" s="28" t="s">
        <v>45</v>
      </c>
      <c r="C56" s="28" t="s">
        <v>51</v>
      </c>
      <c r="D56" s="29" t="s">
        <v>18</v>
      </c>
      <c r="E56" s="30">
        <v>1112.91</v>
      </c>
      <c r="F56" s="28"/>
      <c r="G56" s="30"/>
      <c r="H56" s="28">
        <v>353</v>
      </c>
      <c r="I56" s="30">
        <f t="shared" si="7"/>
        <v>1112.91</v>
      </c>
      <c r="J56" s="31">
        <v>1112.91</v>
      </c>
      <c r="K56" s="36"/>
      <c r="L56" s="42"/>
      <c r="M56" s="36">
        <v>121</v>
      </c>
      <c r="N56" s="33">
        <v>1112.91</v>
      </c>
      <c r="O56" s="30">
        <f t="shared" si="6"/>
        <v>1112.91</v>
      </c>
      <c r="P56" s="36"/>
      <c r="Q56" s="42"/>
      <c r="R56" s="28">
        <f>Q56*7</f>
        <v>0</v>
      </c>
      <c r="S56" s="36">
        <v>121</v>
      </c>
      <c r="T56" s="30">
        <f t="shared" si="1"/>
        <v>1112.91</v>
      </c>
      <c r="U56" s="33">
        <f>T56*9</f>
        <v>10016.19</v>
      </c>
    </row>
    <row r="57" customHeight="1" spans="1:21">
      <c r="A57" s="28" t="s">
        <v>44</v>
      </c>
      <c r="B57" s="28" t="s">
        <v>45</v>
      </c>
      <c r="C57" s="28" t="s">
        <v>52</v>
      </c>
      <c r="D57" s="29" t="s">
        <v>47</v>
      </c>
      <c r="E57" s="30">
        <v>4000</v>
      </c>
      <c r="F57" s="28"/>
      <c r="G57" s="30"/>
      <c r="H57" s="28">
        <v>408</v>
      </c>
      <c r="I57" s="30">
        <f t="shared" si="7"/>
        <v>4000</v>
      </c>
      <c r="J57" s="31">
        <v>4000</v>
      </c>
      <c r="K57" s="36"/>
      <c r="L57" s="42"/>
      <c r="M57" s="28">
        <v>408</v>
      </c>
      <c r="N57" s="30">
        <v>4000</v>
      </c>
      <c r="O57" s="30">
        <f t="shared" si="6"/>
        <v>4000</v>
      </c>
      <c r="P57" s="36"/>
      <c r="Q57" s="42"/>
      <c r="R57" s="28">
        <f>Q57*4.5</f>
        <v>0</v>
      </c>
      <c r="S57" s="28">
        <v>408</v>
      </c>
      <c r="T57" s="30">
        <f t="shared" si="1"/>
        <v>4000</v>
      </c>
      <c r="U57" s="33">
        <f>T57*6</f>
        <v>24000</v>
      </c>
    </row>
    <row r="58" customHeight="1" spans="1:21">
      <c r="A58" s="28" t="s">
        <v>44</v>
      </c>
      <c r="B58" s="28" t="s">
        <v>45</v>
      </c>
      <c r="C58" s="28" t="s">
        <v>52</v>
      </c>
      <c r="D58" s="29" t="s">
        <v>48</v>
      </c>
      <c r="E58" s="30">
        <v>4000</v>
      </c>
      <c r="F58" s="28"/>
      <c r="G58" s="30"/>
      <c r="H58" s="28">
        <v>408</v>
      </c>
      <c r="I58" s="30">
        <f t="shared" si="7"/>
        <v>4000</v>
      </c>
      <c r="J58" s="31">
        <v>4000</v>
      </c>
      <c r="K58" s="36"/>
      <c r="L58" s="42"/>
      <c r="M58" s="28">
        <v>408</v>
      </c>
      <c r="N58" s="30">
        <v>4000</v>
      </c>
      <c r="O58" s="30">
        <f t="shared" si="6"/>
        <v>4000</v>
      </c>
      <c r="P58" s="36"/>
      <c r="Q58" s="42"/>
      <c r="R58" s="28">
        <f>Q58*4.5</f>
        <v>0</v>
      </c>
      <c r="S58" s="28">
        <v>408</v>
      </c>
      <c r="T58" s="30">
        <f t="shared" si="1"/>
        <v>4000</v>
      </c>
      <c r="U58" s="33">
        <f>T58*6</f>
        <v>24000</v>
      </c>
    </row>
    <row r="59" customHeight="1" spans="1:21">
      <c r="A59" s="28" t="s">
        <v>44</v>
      </c>
      <c r="B59" s="28" t="s">
        <v>45</v>
      </c>
      <c r="C59" s="28" t="s">
        <v>52</v>
      </c>
      <c r="D59" s="29" t="s">
        <v>18</v>
      </c>
      <c r="E59" s="30">
        <v>656.12</v>
      </c>
      <c r="F59" s="28"/>
      <c r="G59" s="30"/>
      <c r="H59" s="28">
        <v>408</v>
      </c>
      <c r="I59" s="30">
        <f t="shared" si="7"/>
        <v>656.12</v>
      </c>
      <c r="J59" s="31">
        <v>642.08</v>
      </c>
      <c r="K59" s="36"/>
      <c r="L59" s="42"/>
      <c r="M59" s="36">
        <v>73</v>
      </c>
      <c r="N59" s="33">
        <v>642.08</v>
      </c>
      <c r="O59" s="30">
        <f t="shared" si="6"/>
        <v>642.08</v>
      </c>
      <c r="P59" s="36"/>
      <c r="Q59" s="42"/>
      <c r="R59" s="28">
        <f>Q59*7</f>
        <v>0</v>
      </c>
      <c r="S59" s="36">
        <v>73</v>
      </c>
      <c r="T59" s="30">
        <f t="shared" si="1"/>
        <v>642.08</v>
      </c>
      <c r="U59" s="33">
        <f>T59*9</f>
        <v>5778.72</v>
      </c>
    </row>
    <row r="60" customHeight="1" spans="1:21">
      <c r="A60" s="28" t="s">
        <v>44</v>
      </c>
      <c r="B60" s="28" t="s">
        <v>45</v>
      </c>
      <c r="C60" s="28" t="s">
        <v>53</v>
      </c>
      <c r="D60" s="29" t="s">
        <v>47</v>
      </c>
      <c r="E60" s="30">
        <v>5000</v>
      </c>
      <c r="F60" s="28">
        <v>1</v>
      </c>
      <c r="G60" s="30">
        <v>343.17</v>
      </c>
      <c r="H60" s="28">
        <v>448</v>
      </c>
      <c r="I60" s="30">
        <f t="shared" si="7"/>
        <v>4656.83</v>
      </c>
      <c r="J60" s="31">
        <v>5000</v>
      </c>
      <c r="K60" s="28">
        <v>1</v>
      </c>
      <c r="L60" s="32">
        <v>343.17</v>
      </c>
      <c r="M60" s="28">
        <v>448</v>
      </c>
      <c r="N60" s="30">
        <v>4656.83</v>
      </c>
      <c r="O60" s="30">
        <f t="shared" si="6"/>
        <v>5000</v>
      </c>
      <c r="P60" s="28">
        <v>1</v>
      </c>
      <c r="Q60" s="32">
        <v>343.17</v>
      </c>
      <c r="R60" s="28">
        <f>Q60*4.5</f>
        <v>1544.265</v>
      </c>
      <c r="S60" s="28">
        <v>448</v>
      </c>
      <c r="T60" s="30">
        <f t="shared" si="1"/>
        <v>4656.83</v>
      </c>
      <c r="U60" s="33">
        <f>T60*6</f>
        <v>27940.98</v>
      </c>
    </row>
    <row r="61" customHeight="1" spans="1:21">
      <c r="A61" s="28" t="s">
        <v>44</v>
      </c>
      <c r="B61" s="28" t="s">
        <v>45</v>
      </c>
      <c r="C61" s="28" t="s">
        <v>53</v>
      </c>
      <c r="D61" s="29" t="s">
        <v>48</v>
      </c>
      <c r="E61" s="30">
        <v>5000</v>
      </c>
      <c r="F61" s="28">
        <v>1</v>
      </c>
      <c r="G61" s="30">
        <v>343.17</v>
      </c>
      <c r="H61" s="28">
        <v>448</v>
      </c>
      <c r="I61" s="30">
        <f t="shared" si="7"/>
        <v>4656.83</v>
      </c>
      <c r="J61" s="31">
        <v>5000</v>
      </c>
      <c r="K61" s="28">
        <v>1</v>
      </c>
      <c r="L61" s="32">
        <v>343.17</v>
      </c>
      <c r="M61" s="28">
        <v>448</v>
      </c>
      <c r="N61" s="30">
        <v>4656.83</v>
      </c>
      <c r="O61" s="30">
        <f t="shared" si="6"/>
        <v>5000</v>
      </c>
      <c r="P61" s="28">
        <v>1</v>
      </c>
      <c r="Q61" s="32">
        <v>343.17</v>
      </c>
      <c r="R61" s="28">
        <f>Q61*4.5</f>
        <v>1544.265</v>
      </c>
      <c r="S61" s="28">
        <v>448</v>
      </c>
      <c r="T61" s="30">
        <f t="shared" si="1"/>
        <v>4656.83</v>
      </c>
      <c r="U61" s="33">
        <f>T61*6</f>
        <v>27940.98</v>
      </c>
    </row>
    <row r="62" customHeight="1" spans="1:21">
      <c r="A62" s="38" t="s">
        <v>44</v>
      </c>
      <c r="B62" s="28" t="s">
        <v>45</v>
      </c>
      <c r="C62" s="28" t="s">
        <v>53</v>
      </c>
      <c r="D62" s="39" t="s">
        <v>18</v>
      </c>
      <c r="E62" s="30">
        <v>1795.93</v>
      </c>
      <c r="F62" s="38"/>
      <c r="G62" s="31"/>
      <c r="H62" s="38">
        <v>172</v>
      </c>
      <c r="I62" s="30">
        <f t="shared" si="7"/>
        <v>1795.93</v>
      </c>
      <c r="J62" s="31">
        <v>1795.93</v>
      </c>
      <c r="K62" s="36"/>
      <c r="L62" s="42"/>
      <c r="M62" s="38">
        <v>172</v>
      </c>
      <c r="N62" s="31">
        <v>1795.93</v>
      </c>
      <c r="O62" s="30">
        <f t="shared" si="6"/>
        <v>1795.93</v>
      </c>
      <c r="P62" s="36"/>
      <c r="Q62" s="42"/>
      <c r="R62" s="28">
        <f>Q62*7</f>
        <v>0</v>
      </c>
      <c r="S62" s="38">
        <v>172</v>
      </c>
      <c r="T62" s="30">
        <f t="shared" si="1"/>
        <v>1795.93</v>
      </c>
      <c r="U62" s="33">
        <f>T62*9</f>
        <v>16163.37</v>
      </c>
    </row>
    <row r="63" customHeight="1" spans="1:21">
      <c r="A63" s="28" t="s">
        <v>54</v>
      </c>
      <c r="B63" s="36" t="s">
        <v>55</v>
      </c>
      <c r="C63" s="28" t="s">
        <v>56</v>
      </c>
      <c r="D63" s="29" t="s">
        <v>17</v>
      </c>
      <c r="E63" s="30">
        <v>3000</v>
      </c>
      <c r="F63" s="28"/>
      <c r="G63" s="30"/>
      <c r="H63" s="28">
        <v>341</v>
      </c>
      <c r="I63" s="30">
        <f t="shared" si="7"/>
        <v>3000</v>
      </c>
      <c r="J63" s="31">
        <v>3000</v>
      </c>
      <c r="K63" s="36"/>
      <c r="L63" s="42"/>
      <c r="M63" s="36">
        <v>337</v>
      </c>
      <c r="N63" s="33">
        <v>3000</v>
      </c>
      <c r="O63" s="30">
        <f t="shared" si="6"/>
        <v>3000</v>
      </c>
      <c r="P63" s="36"/>
      <c r="Q63" s="42"/>
      <c r="R63" s="28">
        <f>Q63*4.5</f>
        <v>0</v>
      </c>
      <c r="S63" s="36">
        <v>337</v>
      </c>
      <c r="T63" s="30">
        <f t="shared" si="1"/>
        <v>3000</v>
      </c>
      <c r="U63" s="33">
        <f>T63*6</f>
        <v>18000</v>
      </c>
    </row>
    <row r="64" customHeight="1" spans="1:21">
      <c r="A64" s="28" t="s">
        <v>54</v>
      </c>
      <c r="B64" s="36" t="s">
        <v>55</v>
      </c>
      <c r="C64" s="28" t="s">
        <v>56</v>
      </c>
      <c r="D64" s="29" t="s">
        <v>17</v>
      </c>
      <c r="E64" s="30">
        <v>3000</v>
      </c>
      <c r="F64" s="28"/>
      <c r="G64" s="30"/>
      <c r="H64" s="28">
        <v>341</v>
      </c>
      <c r="I64" s="30">
        <f t="shared" si="7"/>
        <v>3000</v>
      </c>
      <c r="J64" s="31">
        <v>3000</v>
      </c>
      <c r="K64" s="36"/>
      <c r="L64" s="42"/>
      <c r="M64" s="36">
        <v>337</v>
      </c>
      <c r="N64" s="33">
        <v>3000</v>
      </c>
      <c r="O64" s="30">
        <f t="shared" si="6"/>
        <v>3000</v>
      </c>
      <c r="P64" s="36"/>
      <c r="Q64" s="42"/>
      <c r="R64" s="28">
        <f>Q64*4.5</f>
        <v>0</v>
      </c>
      <c r="S64" s="36">
        <v>337</v>
      </c>
      <c r="T64" s="30">
        <f t="shared" si="1"/>
        <v>3000</v>
      </c>
      <c r="U64" s="33">
        <f>T64*6</f>
        <v>18000</v>
      </c>
    </row>
    <row r="65" customHeight="1" spans="1:21">
      <c r="A65" s="28" t="s">
        <v>54</v>
      </c>
      <c r="B65" s="36" t="s">
        <v>55</v>
      </c>
      <c r="C65" s="28" t="s">
        <v>56</v>
      </c>
      <c r="D65" s="29" t="s">
        <v>18</v>
      </c>
      <c r="E65" s="30">
        <v>3000</v>
      </c>
      <c r="F65" s="36"/>
      <c r="G65" s="33"/>
      <c r="H65" s="36">
        <v>341</v>
      </c>
      <c r="I65" s="30">
        <f t="shared" si="7"/>
        <v>3000</v>
      </c>
      <c r="J65" s="37">
        <v>3000</v>
      </c>
      <c r="K65" s="36"/>
      <c r="L65" s="42"/>
      <c r="M65" s="36">
        <v>337</v>
      </c>
      <c r="N65" s="33">
        <v>3000</v>
      </c>
      <c r="O65" s="30">
        <f t="shared" si="6"/>
        <v>3000</v>
      </c>
      <c r="P65" s="36"/>
      <c r="Q65" s="42"/>
      <c r="R65" s="28">
        <f>Q65*7</f>
        <v>0</v>
      </c>
      <c r="S65" s="36">
        <v>337</v>
      </c>
      <c r="T65" s="30">
        <f t="shared" si="1"/>
        <v>3000</v>
      </c>
      <c r="U65" s="33">
        <f>T65*9</f>
        <v>27000</v>
      </c>
    </row>
    <row r="66" customHeight="1" spans="1:21">
      <c r="A66" s="28" t="s">
        <v>54</v>
      </c>
      <c r="B66" s="36" t="s">
        <v>55</v>
      </c>
      <c r="C66" s="28" t="s">
        <v>57</v>
      </c>
      <c r="D66" s="29" t="s">
        <v>17</v>
      </c>
      <c r="E66" s="30">
        <v>3100</v>
      </c>
      <c r="F66" s="28"/>
      <c r="G66" s="30"/>
      <c r="H66" s="28">
        <v>273</v>
      </c>
      <c r="I66" s="30">
        <f t="shared" si="7"/>
        <v>3100</v>
      </c>
      <c r="J66" s="31">
        <v>3100</v>
      </c>
      <c r="K66" s="36"/>
      <c r="L66" s="42"/>
      <c r="M66" s="28">
        <v>273</v>
      </c>
      <c r="N66" s="30">
        <v>3100</v>
      </c>
      <c r="O66" s="30">
        <f t="shared" si="6"/>
        <v>3100</v>
      </c>
      <c r="P66" s="36"/>
      <c r="Q66" s="42"/>
      <c r="R66" s="28">
        <f>Q66*4.5</f>
        <v>0</v>
      </c>
      <c r="S66" s="28">
        <v>273</v>
      </c>
      <c r="T66" s="30">
        <f t="shared" si="1"/>
        <v>3100</v>
      </c>
      <c r="U66" s="33">
        <f>T66*6</f>
        <v>18600</v>
      </c>
    </row>
    <row r="67" customHeight="1" spans="1:21">
      <c r="A67" s="28" t="s">
        <v>54</v>
      </c>
      <c r="B67" s="36" t="s">
        <v>55</v>
      </c>
      <c r="C67" s="28" t="s">
        <v>57</v>
      </c>
      <c r="D67" s="29" t="s">
        <v>17</v>
      </c>
      <c r="E67" s="30">
        <v>3000</v>
      </c>
      <c r="F67" s="28"/>
      <c r="G67" s="30"/>
      <c r="H67" s="28">
        <v>273</v>
      </c>
      <c r="I67" s="30">
        <f t="shared" si="7"/>
        <v>3000</v>
      </c>
      <c r="J67" s="31">
        <v>3000</v>
      </c>
      <c r="K67" s="36"/>
      <c r="L67" s="42"/>
      <c r="M67" s="28">
        <v>259</v>
      </c>
      <c r="N67" s="30">
        <v>3000</v>
      </c>
      <c r="O67" s="30">
        <f t="shared" si="6"/>
        <v>3000</v>
      </c>
      <c r="P67" s="36"/>
      <c r="Q67" s="42"/>
      <c r="R67" s="28">
        <f>Q67*4.5</f>
        <v>0</v>
      </c>
      <c r="S67" s="28">
        <v>259</v>
      </c>
      <c r="T67" s="30">
        <f t="shared" si="1"/>
        <v>3000</v>
      </c>
      <c r="U67" s="33">
        <f>T67*6</f>
        <v>18000</v>
      </c>
    </row>
    <row r="68" customHeight="1" spans="1:21">
      <c r="A68" s="28" t="s">
        <v>54</v>
      </c>
      <c r="B68" s="36" t="s">
        <v>55</v>
      </c>
      <c r="C68" s="28" t="s">
        <v>57</v>
      </c>
      <c r="D68" s="29" t="s">
        <v>18</v>
      </c>
      <c r="E68" s="30">
        <v>3100</v>
      </c>
      <c r="F68" s="28"/>
      <c r="G68" s="30"/>
      <c r="H68" s="28">
        <v>273</v>
      </c>
      <c r="I68" s="30">
        <f t="shared" si="7"/>
        <v>3100</v>
      </c>
      <c r="J68" s="31">
        <v>3100</v>
      </c>
      <c r="K68" s="36"/>
      <c r="L68" s="42"/>
      <c r="M68" s="28">
        <v>273</v>
      </c>
      <c r="N68" s="30">
        <v>3100</v>
      </c>
      <c r="O68" s="30">
        <f t="shared" si="6"/>
        <v>3100</v>
      </c>
      <c r="P68" s="36"/>
      <c r="Q68" s="42"/>
      <c r="R68" s="28">
        <f>Q68*7</f>
        <v>0</v>
      </c>
      <c r="S68" s="28">
        <v>273</v>
      </c>
      <c r="T68" s="30">
        <f t="shared" ref="T68:T80" si="8">O68-Q68</f>
        <v>3100</v>
      </c>
      <c r="U68" s="33">
        <f>T68*9</f>
        <v>27900</v>
      </c>
    </row>
    <row r="69" customHeight="1" spans="1:21">
      <c r="A69" s="28" t="s">
        <v>58</v>
      </c>
      <c r="B69" s="36" t="s">
        <v>59</v>
      </c>
      <c r="C69" s="28" t="s">
        <v>60</v>
      </c>
      <c r="D69" s="29" t="s">
        <v>17</v>
      </c>
      <c r="E69" s="30">
        <v>3000</v>
      </c>
      <c r="F69" s="28">
        <v>2</v>
      </c>
      <c r="G69" s="30">
        <v>531</v>
      </c>
      <c r="H69" s="28">
        <v>244</v>
      </c>
      <c r="I69" s="30">
        <f t="shared" si="7"/>
        <v>2469</v>
      </c>
      <c r="J69" s="31">
        <v>3000</v>
      </c>
      <c r="K69" s="28">
        <v>2</v>
      </c>
      <c r="L69" s="32">
        <v>531</v>
      </c>
      <c r="M69" s="28">
        <v>244</v>
      </c>
      <c r="N69" s="30">
        <v>2469</v>
      </c>
      <c r="O69" s="30">
        <f t="shared" si="6"/>
        <v>3000</v>
      </c>
      <c r="P69" s="28">
        <v>2</v>
      </c>
      <c r="Q69" s="32">
        <v>531</v>
      </c>
      <c r="R69" s="28">
        <f>Q69*4.5</f>
        <v>2389.5</v>
      </c>
      <c r="S69" s="28">
        <v>244</v>
      </c>
      <c r="T69" s="30">
        <f t="shared" si="8"/>
        <v>2469</v>
      </c>
      <c r="U69" s="33">
        <f>T69*6</f>
        <v>14814</v>
      </c>
    </row>
    <row r="70" customHeight="1" spans="1:21">
      <c r="A70" s="28" t="s">
        <v>58</v>
      </c>
      <c r="B70" s="36" t="s">
        <v>59</v>
      </c>
      <c r="C70" s="28" t="s">
        <v>60</v>
      </c>
      <c r="D70" s="29" t="s">
        <v>61</v>
      </c>
      <c r="E70" s="30">
        <v>3000</v>
      </c>
      <c r="F70" s="28">
        <v>2</v>
      </c>
      <c r="G70" s="30">
        <v>531</v>
      </c>
      <c r="H70" s="28">
        <v>244</v>
      </c>
      <c r="I70" s="30">
        <f t="shared" si="7"/>
        <v>2469</v>
      </c>
      <c r="J70" s="31">
        <v>3000</v>
      </c>
      <c r="K70" s="28">
        <v>2</v>
      </c>
      <c r="L70" s="32">
        <v>531</v>
      </c>
      <c r="M70" s="28">
        <v>244</v>
      </c>
      <c r="N70" s="30">
        <v>2469</v>
      </c>
      <c r="O70" s="30">
        <f t="shared" si="6"/>
        <v>3000</v>
      </c>
      <c r="P70" s="28">
        <v>2</v>
      </c>
      <c r="Q70" s="32">
        <v>531</v>
      </c>
      <c r="R70" s="28">
        <f>Q70*4.5</f>
        <v>2389.5</v>
      </c>
      <c r="S70" s="28">
        <v>244</v>
      </c>
      <c r="T70" s="30">
        <f t="shared" si="8"/>
        <v>2469</v>
      </c>
      <c r="U70" s="33">
        <f>T70*6</f>
        <v>14814</v>
      </c>
    </row>
    <row r="71" customHeight="1" spans="1:21">
      <c r="A71" s="28" t="s">
        <v>58</v>
      </c>
      <c r="B71" s="36" t="s">
        <v>59</v>
      </c>
      <c r="C71" s="28" t="s">
        <v>60</v>
      </c>
      <c r="D71" s="29" t="s">
        <v>18</v>
      </c>
      <c r="E71" s="30">
        <v>3000</v>
      </c>
      <c r="F71" s="28">
        <v>2</v>
      </c>
      <c r="G71" s="30">
        <v>531</v>
      </c>
      <c r="H71" s="28">
        <v>244</v>
      </c>
      <c r="I71" s="30">
        <f t="shared" si="7"/>
        <v>2469</v>
      </c>
      <c r="J71" s="31">
        <v>3000</v>
      </c>
      <c r="K71" s="28">
        <v>2</v>
      </c>
      <c r="L71" s="32">
        <v>531</v>
      </c>
      <c r="M71" s="28">
        <v>244</v>
      </c>
      <c r="N71" s="30">
        <v>2469</v>
      </c>
      <c r="O71" s="30">
        <f t="shared" si="6"/>
        <v>3000</v>
      </c>
      <c r="P71" s="28">
        <v>2</v>
      </c>
      <c r="Q71" s="32">
        <v>531</v>
      </c>
      <c r="R71" s="28">
        <f>Q71*7</f>
        <v>3717</v>
      </c>
      <c r="S71" s="28">
        <v>244</v>
      </c>
      <c r="T71" s="30">
        <f t="shared" si="8"/>
        <v>2469</v>
      </c>
      <c r="U71" s="33">
        <f>T71*9</f>
        <v>22221</v>
      </c>
    </row>
    <row r="72" customHeight="1" spans="1:21">
      <c r="A72" s="28" t="s">
        <v>58</v>
      </c>
      <c r="B72" s="36" t="s">
        <v>59</v>
      </c>
      <c r="C72" s="28" t="s">
        <v>62</v>
      </c>
      <c r="D72" s="29" t="s">
        <v>17</v>
      </c>
      <c r="E72" s="30">
        <v>3800</v>
      </c>
      <c r="F72" s="28">
        <v>1</v>
      </c>
      <c r="G72" s="30">
        <v>202.11</v>
      </c>
      <c r="H72" s="28">
        <v>230</v>
      </c>
      <c r="I72" s="30">
        <f t="shared" si="7"/>
        <v>3597.89</v>
      </c>
      <c r="J72" s="31">
        <v>3800</v>
      </c>
      <c r="K72" s="28">
        <v>1</v>
      </c>
      <c r="L72" s="32">
        <v>202.11</v>
      </c>
      <c r="M72" s="28">
        <v>230</v>
      </c>
      <c r="N72" s="30">
        <v>3597.89</v>
      </c>
      <c r="O72" s="30">
        <f t="shared" si="6"/>
        <v>3800</v>
      </c>
      <c r="P72" s="28">
        <v>1</v>
      </c>
      <c r="Q72" s="32">
        <v>202.11</v>
      </c>
      <c r="R72" s="28">
        <f>Q72*4.5</f>
        <v>909.495</v>
      </c>
      <c r="S72" s="28">
        <v>230</v>
      </c>
      <c r="T72" s="30">
        <f t="shared" si="8"/>
        <v>3597.89</v>
      </c>
      <c r="U72" s="33">
        <f>T72*6</f>
        <v>21587.34</v>
      </c>
    </row>
    <row r="73" customHeight="1" spans="1:21">
      <c r="A73" s="28" t="s">
        <v>58</v>
      </c>
      <c r="B73" s="36" t="s">
        <v>59</v>
      </c>
      <c r="C73" s="28" t="s">
        <v>62</v>
      </c>
      <c r="D73" s="29" t="s">
        <v>61</v>
      </c>
      <c r="E73" s="30">
        <v>3800</v>
      </c>
      <c r="F73" s="28">
        <v>1</v>
      </c>
      <c r="G73" s="30">
        <v>202.11</v>
      </c>
      <c r="H73" s="28">
        <v>230</v>
      </c>
      <c r="I73" s="30">
        <f t="shared" si="7"/>
        <v>3597.89</v>
      </c>
      <c r="J73" s="31">
        <v>3671.8</v>
      </c>
      <c r="K73" s="28">
        <v>1</v>
      </c>
      <c r="L73" s="32">
        <v>202.11</v>
      </c>
      <c r="M73" s="36">
        <v>219</v>
      </c>
      <c r="N73" s="33">
        <v>3469.69</v>
      </c>
      <c r="O73" s="30">
        <f t="shared" si="6"/>
        <v>3671.8</v>
      </c>
      <c r="P73" s="28">
        <v>1</v>
      </c>
      <c r="Q73" s="32">
        <v>202.11</v>
      </c>
      <c r="R73" s="28">
        <f>Q73*4.5</f>
        <v>909.495</v>
      </c>
      <c r="S73" s="36">
        <v>219</v>
      </c>
      <c r="T73" s="30">
        <f t="shared" si="8"/>
        <v>3469.69</v>
      </c>
      <c r="U73" s="33">
        <f>T73*6</f>
        <v>20818.14</v>
      </c>
    </row>
    <row r="74" customHeight="1" spans="1:21">
      <c r="A74" s="28" t="s">
        <v>58</v>
      </c>
      <c r="B74" s="36" t="s">
        <v>59</v>
      </c>
      <c r="C74" s="28" t="s">
        <v>62</v>
      </c>
      <c r="D74" s="29" t="s">
        <v>18</v>
      </c>
      <c r="E74" s="30">
        <v>4000</v>
      </c>
      <c r="F74" s="28">
        <v>1</v>
      </c>
      <c r="G74" s="30">
        <v>202.11</v>
      </c>
      <c r="H74" s="28">
        <v>230</v>
      </c>
      <c r="I74" s="30">
        <f t="shared" si="7"/>
        <v>3797.89</v>
      </c>
      <c r="J74" s="31">
        <v>3164.47</v>
      </c>
      <c r="K74" s="28">
        <v>1</v>
      </c>
      <c r="L74" s="32">
        <v>202.11</v>
      </c>
      <c r="M74" s="36">
        <v>191</v>
      </c>
      <c r="N74" s="33">
        <v>2962.36</v>
      </c>
      <c r="O74" s="30">
        <f t="shared" si="6"/>
        <v>3164.47</v>
      </c>
      <c r="P74" s="28">
        <v>1</v>
      </c>
      <c r="Q74" s="32">
        <v>202.11</v>
      </c>
      <c r="R74" s="28">
        <f>Q74*7</f>
        <v>1414.77</v>
      </c>
      <c r="S74" s="36">
        <v>191</v>
      </c>
      <c r="T74" s="30">
        <f t="shared" si="8"/>
        <v>2962.36</v>
      </c>
      <c r="U74" s="33">
        <f>T74*9</f>
        <v>26661.24</v>
      </c>
    </row>
    <row r="75" customHeight="1" spans="1:21">
      <c r="A75" s="28" t="s">
        <v>58</v>
      </c>
      <c r="B75" s="36" t="s">
        <v>59</v>
      </c>
      <c r="C75" s="29" t="s">
        <v>63</v>
      </c>
      <c r="D75" s="29" t="s">
        <v>17</v>
      </c>
      <c r="E75" s="30">
        <v>3000</v>
      </c>
      <c r="F75" s="36"/>
      <c r="G75" s="33"/>
      <c r="H75" s="36">
        <v>198</v>
      </c>
      <c r="I75" s="30">
        <f t="shared" si="7"/>
        <v>3000</v>
      </c>
      <c r="J75" s="31">
        <v>3000</v>
      </c>
      <c r="K75" s="36"/>
      <c r="L75" s="42"/>
      <c r="M75" s="36">
        <v>198</v>
      </c>
      <c r="N75" s="33">
        <v>3000</v>
      </c>
      <c r="O75" s="30">
        <f t="shared" si="6"/>
        <v>3000</v>
      </c>
      <c r="P75" s="36"/>
      <c r="Q75" s="42"/>
      <c r="R75" s="28">
        <f>Q75*4.5</f>
        <v>0</v>
      </c>
      <c r="S75" s="36">
        <v>198</v>
      </c>
      <c r="T75" s="30">
        <f t="shared" si="8"/>
        <v>3000</v>
      </c>
      <c r="U75" s="33">
        <f>T75*6</f>
        <v>18000</v>
      </c>
    </row>
    <row r="76" customHeight="1" spans="1:21">
      <c r="A76" s="28" t="s">
        <v>58</v>
      </c>
      <c r="B76" s="36" t="s">
        <v>59</v>
      </c>
      <c r="C76" s="29" t="s">
        <v>63</v>
      </c>
      <c r="D76" s="29" t="s">
        <v>61</v>
      </c>
      <c r="E76" s="30">
        <v>3000</v>
      </c>
      <c r="F76" s="28"/>
      <c r="G76" s="30"/>
      <c r="H76" s="28">
        <v>198</v>
      </c>
      <c r="I76" s="30">
        <f t="shared" si="7"/>
        <v>3000</v>
      </c>
      <c r="J76" s="31">
        <v>3000</v>
      </c>
      <c r="K76" s="36"/>
      <c r="L76" s="42"/>
      <c r="M76" s="28">
        <v>198</v>
      </c>
      <c r="N76" s="30">
        <v>3000</v>
      </c>
      <c r="O76" s="30">
        <f t="shared" si="6"/>
        <v>3000</v>
      </c>
      <c r="P76" s="36"/>
      <c r="Q76" s="42"/>
      <c r="R76" s="28">
        <f>Q76*4.5</f>
        <v>0</v>
      </c>
      <c r="S76" s="28">
        <v>198</v>
      </c>
      <c r="T76" s="30">
        <f t="shared" si="8"/>
        <v>3000</v>
      </c>
      <c r="U76" s="33">
        <f>T76*6</f>
        <v>18000</v>
      </c>
    </row>
    <row r="77" customHeight="1" spans="1:21">
      <c r="A77" s="28" t="s">
        <v>58</v>
      </c>
      <c r="B77" s="36" t="s">
        <v>59</v>
      </c>
      <c r="C77" s="29" t="s">
        <v>63</v>
      </c>
      <c r="D77" s="29" t="s">
        <v>18</v>
      </c>
      <c r="E77" s="30">
        <v>3000</v>
      </c>
      <c r="F77" s="28"/>
      <c r="G77" s="30"/>
      <c r="H77" s="28">
        <v>198</v>
      </c>
      <c r="I77" s="30">
        <f t="shared" si="7"/>
        <v>3000</v>
      </c>
      <c r="J77" s="31">
        <v>2919.03</v>
      </c>
      <c r="K77" s="36"/>
      <c r="L77" s="42"/>
      <c r="M77" s="36">
        <v>183</v>
      </c>
      <c r="N77" s="33">
        <v>2919.03</v>
      </c>
      <c r="O77" s="30">
        <f t="shared" si="6"/>
        <v>2919.03</v>
      </c>
      <c r="P77" s="36"/>
      <c r="Q77" s="42"/>
      <c r="R77" s="28">
        <f>Q77*7</f>
        <v>0</v>
      </c>
      <c r="S77" s="36">
        <v>183</v>
      </c>
      <c r="T77" s="30">
        <f t="shared" si="8"/>
        <v>2919.03</v>
      </c>
      <c r="U77" s="33">
        <f>T77*9</f>
        <v>26271.27</v>
      </c>
    </row>
    <row r="78" customHeight="1" spans="1:21">
      <c r="A78" s="38" t="s">
        <v>64</v>
      </c>
      <c r="B78" s="36" t="s">
        <v>65</v>
      </c>
      <c r="C78" s="38" t="s">
        <v>66</v>
      </c>
      <c r="D78" s="39" t="s">
        <v>27</v>
      </c>
      <c r="E78" s="30">
        <v>4000</v>
      </c>
      <c r="F78" s="38"/>
      <c r="G78" s="31"/>
      <c r="H78" s="38">
        <v>387</v>
      </c>
      <c r="I78" s="30">
        <f t="shared" si="7"/>
        <v>4000</v>
      </c>
      <c r="J78" s="31">
        <v>4000</v>
      </c>
      <c r="K78" s="36"/>
      <c r="L78" s="42"/>
      <c r="M78" s="36">
        <v>339</v>
      </c>
      <c r="N78" s="33">
        <v>4000</v>
      </c>
      <c r="O78" s="30">
        <f t="shared" si="6"/>
        <v>4000</v>
      </c>
      <c r="P78" s="36"/>
      <c r="Q78" s="42"/>
      <c r="R78" s="28">
        <f>Q78*4.5</f>
        <v>0</v>
      </c>
      <c r="S78" s="36">
        <v>339</v>
      </c>
      <c r="T78" s="30">
        <f t="shared" si="8"/>
        <v>4000</v>
      </c>
      <c r="U78" s="33">
        <f>T78*6</f>
        <v>24000</v>
      </c>
    </row>
    <row r="79" customHeight="1" spans="1:21">
      <c r="A79" s="38" t="s">
        <v>64</v>
      </c>
      <c r="B79" s="36" t="s">
        <v>65</v>
      </c>
      <c r="C79" s="38" t="s">
        <v>66</v>
      </c>
      <c r="D79" s="39" t="s">
        <v>27</v>
      </c>
      <c r="E79" s="30">
        <v>4000</v>
      </c>
      <c r="F79" s="38"/>
      <c r="G79" s="31"/>
      <c r="H79" s="38">
        <v>387</v>
      </c>
      <c r="I79" s="30">
        <f t="shared" si="7"/>
        <v>4000</v>
      </c>
      <c r="J79" s="31">
        <v>4000</v>
      </c>
      <c r="K79" s="36"/>
      <c r="L79" s="42"/>
      <c r="M79" s="36">
        <v>372</v>
      </c>
      <c r="N79" s="33">
        <v>4000</v>
      </c>
      <c r="O79" s="30">
        <f t="shared" si="6"/>
        <v>4000</v>
      </c>
      <c r="P79" s="36"/>
      <c r="Q79" s="42"/>
      <c r="R79" s="28">
        <f>Q79*4.5</f>
        <v>0</v>
      </c>
      <c r="S79" s="36">
        <v>372</v>
      </c>
      <c r="T79" s="30">
        <f t="shared" si="8"/>
        <v>4000</v>
      </c>
      <c r="U79" s="33">
        <f>T79*6</f>
        <v>24000</v>
      </c>
    </row>
    <row r="80" customHeight="1" spans="1:21">
      <c r="A80" s="38" t="s">
        <v>64</v>
      </c>
      <c r="B80" s="36" t="s">
        <v>65</v>
      </c>
      <c r="C80" s="38" t="s">
        <v>66</v>
      </c>
      <c r="D80" s="39" t="s">
        <v>18</v>
      </c>
      <c r="E80" s="30">
        <v>6000</v>
      </c>
      <c r="F80" s="38"/>
      <c r="G80" s="31"/>
      <c r="H80" s="38">
        <v>574</v>
      </c>
      <c r="I80" s="30">
        <f t="shared" si="7"/>
        <v>6000</v>
      </c>
      <c r="J80" s="37">
        <v>5673.32</v>
      </c>
      <c r="K80" s="36"/>
      <c r="L80" s="42"/>
      <c r="M80" s="36">
        <v>537</v>
      </c>
      <c r="N80" s="33">
        <v>5673.32</v>
      </c>
      <c r="O80" s="30">
        <f t="shared" si="6"/>
        <v>5673.32</v>
      </c>
      <c r="P80" s="36"/>
      <c r="Q80" s="42"/>
      <c r="R80" s="28">
        <f>Q80*7</f>
        <v>0</v>
      </c>
      <c r="S80" s="36">
        <v>537</v>
      </c>
      <c r="T80" s="30">
        <f t="shared" si="8"/>
        <v>5673.32</v>
      </c>
      <c r="U80" s="33">
        <f>T80*9</f>
        <v>51059.88</v>
      </c>
    </row>
    <row r="81" customHeight="1" spans="1:21">
      <c r="A81" s="38" t="s">
        <v>67</v>
      </c>
      <c r="B81" s="36"/>
      <c r="C81" s="38"/>
      <c r="D81" s="39"/>
      <c r="E81" s="30">
        <f t="shared" ref="E81:J81" si="9">SUM(E4:E80)</f>
        <v>251279.32</v>
      </c>
      <c r="F81" s="38"/>
      <c r="G81" s="31">
        <f t="shared" si="9"/>
        <v>8988.76</v>
      </c>
      <c r="H81" s="38"/>
      <c r="I81" s="31">
        <f t="shared" si="9"/>
        <v>242366.64</v>
      </c>
      <c r="J81" s="37">
        <f t="shared" si="9"/>
        <v>248858.43</v>
      </c>
      <c r="K81" s="36"/>
      <c r="L81" s="42">
        <f t="shared" ref="L81:O81" si="10">SUM(L4:L80)</f>
        <v>8988.76</v>
      </c>
      <c r="M81" s="36"/>
      <c r="N81" s="33">
        <f t="shared" si="10"/>
        <v>239869.67</v>
      </c>
      <c r="O81" s="30">
        <f t="shared" si="10"/>
        <v>248858.4</v>
      </c>
      <c r="P81" s="36"/>
      <c r="Q81" s="42">
        <f>SUM(Q4:Q80)</f>
        <v>8988.76</v>
      </c>
      <c r="R81" s="36"/>
      <c r="S81" s="36"/>
      <c r="T81" s="33">
        <f>SUM(T4:T80)</f>
        <v>239869.64</v>
      </c>
      <c r="U81" s="33"/>
    </row>
    <row r="82" customHeight="1" spans="1:21">
      <c r="A82" s="28" t="s">
        <v>68</v>
      </c>
      <c r="B82" s="36" t="s">
        <v>69</v>
      </c>
      <c r="C82" s="28" t="s">
        <v>70</v>
      </c>
      <c r="D82" s="41" t="s">
        <v>71</v>
      </c>
      <c r="E82" s="30">
        <v>14460</v>
      </c>
      <c r="F82" s="36">
        <v>1</v>
      </c>
      <c r="G82" s="30">
        <v>183.25</v>
      </c>
      <c r="H82" s="36">
        <v>1160</v>
      </c>
      <c r="I82" s="30">
        <f t="shared" ref="I82:I90" si="11">E82-G82</f>
        <v>14276.75</v>
      </c>
      <c r="J82" s="33">
        <v>14460</v>
      </c>
      <c r="K82" s="28">
        <v>1</v>
      </c>
      <c r="L82" s="42">
        <v>183.25</v>
      </c>
      <c r="M82" s="28">
        <v>1160</v>
      </c>
      <c r="N82" s="33">
        <v>14276.75</v>
      </c>
      <c r="O82" s="30">
        <v>14460</v>
      </c>
      <c r="P82" s="28">
        <v>1</v>
      </c>
      <c r="Q82" s="42">
        <v>183.25</v>
      </c>
      <c r="R82" s="28">
        <f>Q82*4.5</f>
        <v>824.625</v>
      </c>
      <c r="S82" s="28">
        <v>1160</v>
      </c>
      <c r="T82" s="33">
        <f t="shared" ref="T82:T90" si="12">O82-Q82</f>
        <v>14276.75</v>
      </c>
      <c r="U82" s="33">
        <f>T82*6</f>
        <v>85660.5</v>
      </c>
    </row>
    <row r="83" customHeight="1" spans="1:21">
      <c r="A83" s="28" t="s">
        <v>68</v>
      </c>
      <c r="B83" s="36" t="s">
        <v>69</v>
      </c>
      <c r="C83" s="28" t="s">
        <v>70</v>
      </c>
      <c r="D83" s="41" t="s">
        <v>72</v>
      </c>
      <c r="E83" s="30">
        <v>14460</v>
      </c>
      <c r="F83" s="36">
        <v>1</v>
      </c>
      <c r="G83" s="30">
        <v>183.25</v>
      </c>
      <c r="H83" s="36">
        <v>1160</v>
      </c>
      <c r="I83" s="30">
        <f t="shared" si="11"/>
        <v>14276.75</v>
      </c>
      <c r="J83" s="33">
        <v>14460</v>
      </c>
      <c r="K83" s="28">
        <v>1</v>
      </c>
      <c r="L83" s="42">
        <v>183.25</v>
      </c>
      <c r="M83" s="28">
        <v>1160</v>
      </c>
      <c r="N83" s="33">
        <f t="shared" ref="N83:N90" si="13">J83-L83</f>
        <v>14276.75</v>
      </c>
      <c r="O83" s="30">
        <v>14460</v>
      </c>
      <c r="P83" s="28">
        <v>1</v>
      </c>
      <c r="Q83" s="42">
        <v>183.25</v>
      </c>
      <c r="R83" s="28">
        <f>Q83*4.5</f>
        <v>824.625</v>
      </c>
      <c r="S83" s="28">
        <v>1160</v>
      </c>
      <c r="T83" s="33">
        <f t="shared" si="12"/>
        <v>14276.75</v>
      </c>
      <c r="U83" s="33">
        <f>T83*6</f>
        <v>85660.5</v>
      </c>
    </row>
    <row r="84" customHeight="1" spans="1:21">
      <c r="A84" s="38" t="s">
        <v>68</v>
      </c>
      <c r="B84" s="36" t="s">
        <v>69</v>
      </c>
      <c r="C84" s="38" t="s">
        <v>70</v>
      </c>
      <c r="D84" s="41" t="s">
        <v>73</v>
      </c>
      <c r="E84" s="31">
        <v>14460</v>
      </c>
      <c r="F84" s="36">
        <v>1</v>
      </c>
      <c r="G84" s="31">
        <v>183.25</v>
      </c>
      <c r="H84" s="36">
        <v>1160</v>
      </c>
      <c r="I84" s="30">
        <f t="shared" si="11"/>
        <v>14276.75</v>
      </c>
      <c r="J84" s="33">
        <v>14460</v>
      </c>
      <c r="K84" s="38">
        <v>1</v>
      </c>
      <c r="L84" s="42">
        <v>183.25</v>
      </c>
      <c r="M84" s="38">
        <v>1160</v>
      </c>
      <c r="N84" s="33">
        <f t="shared" si="13"/>
        <v>14276.75</v>
      </c>
      <c r="O84" s="31">
        <v>8221.14</v>
      </c>
      <c r="P84" s="38">
        <v>1</v>
      </c>
      <c r="Q84" s="42">
        <v>183.25</v>
      </c>
      <c r="R84" s="28">
        <f>Q84*7</f>
        <v>1282.75</v>
      </c>
      <c r="S84" s="38">
        <v>1160</v>
      </c>
      <c r="T84" s="33">
        <f t="shared" si="12"/>
        <v>8037.89</v>
      </c>
      <c r="U84" s="33">
        <f>T84*9</f>
        <v>72341.01</v>
      </c>
    </row>
    <row r="85" customHeight="1" spans="1:21">
      <c r="A85" s="28" t="s">
        <v>68</v>
      </c>
      <c r="B85" s="36" t="s">
        <v>69</v>
      </c>
      <c r="C85" s="28" t="s">
        <v>74</v>
      </c>
      <c r="D85" s="41" t="s">
        <v>71</v>
      </c>
      <c r="E85" s="30">
        <v>11600</v>
      </c>
      <c r="F85" s="36">
        <v>1</v>
      </c>
      <c r="G85" s="30">
        <v>172.46</v>
      </c>
      <c r="H85" s="36">
        <v>764</v>
      </c>
      <c r="I85" s="30">
        <f t="shared" si="11"/>
        <v>11427.54</v>
      </c>
      <c r="J85" s="33">
        <v>11600</v>
      </c>
      <c r="K85" s="28">
        <v>1</v>
      </c>
      <c r="L85" s="42">
        <v>172.46</v>
      </c>
      <c r="M85" s="28">
        <v>764</v>
      </c>
      <c r="N85" s="33">
        <f t="shared" si="13"/>
        <v>11427.54</v>
      </c>
      <c r="O85" s="30">
        <v>11130.8</v>
      </c>
      <c r="P85" s="28">
        <v>1</v>
      </c>
      <c r="Q85" s="42">
        <v>172.46</v>
      </c>
      <c r="R85" s="28">
        <f>Q85*4.5</f>
        <v>776.07</v>
      </c>
      <c r="S85" s="28">
        <v>764</v>
      </c>
      <c r="T85" s="33">
        <f t="shared" si="12"/>
        <v>10958.34</v>
      </c>
      <c r="U85" s="33">
        <f>T85*6</f>
        <v>65750.04</v>
      </c>
    </row>
    <row r="86" customHeight="1" spans="1:21">
      <c r="A86" s="28" t="s">
        <v>68</v>
      </c>
      <c r="B86" s="36" t="s">
        <v>69</v>
      </c>
      <c r="C86" s="28" t="s">
        <v>74</v>
      </c>
      <c r="D86" s="41" t="s">
        <v>72</v>
      </c>
      <c r="E86" s="30">
        <v>11600</v>
      </c>
      <c r="F86" s="36">
        <v>1</v>
      </c>
      <c r="G86" s="30">
        <v>172.46</v>
      </c>
      <c r="H86" s="36">
        <v>764</v>
      </c>
      <c r="I86" s="30">
        <f t="shared" si="11"/>
        <v>11427.54</v>
      </c>
      <c r="J86" s="33">
        <v>11600</v>
      </c>
      <c r="K86" s="28">
        <v>1</v>
      </c>
      <c r="L86" s="42">
        <v>172.46</v>
      </c>
      <c r="M86" s="28">
        <v>764</v>
      </c>
      <c r="N86" s="33">
        <f t="shared" si="13"/>
        <v>11427.54</v>
      </c>
      <c r="O86" s="30">
        <v>11600</v>
      </c>
      <c r="P86" s="28">
        <v>1</v>
      </c>
      <c r="Q86" s="42">
        <v>172.46</v>
      </c>
      <c r="R86" s="28">
        <f>Q86*4.5</f>
        <v>776.07</v>
      </c>
      <c r="S86" s="28">
        <v>764</v>
      </c>
      <c r="T86" s="33">
        <f t="shared" si="12"/>
        <v>11427.54</v>
      </c>
      <c r="U86" s="33">
        <f>T86*6</f>
        <v>68565.24</v>
      </c>
    </row>
    <row r="87" customHeight="1" spans="1:21">
      <c r="A87" s="38" t="s">
        <v>68</v>
      </c>
      <c r="B87" s="36" t="s">
        <v>69</v>
      </c>
      <c r="C87" s="38" t="s">
        <v>74</v>
      </c>
      <c r="D87" s="41" t="s">
        <v>73</v>
      </c>
      <c r="E87" s="31">
        <v>11600</v>
      </c>
      <c r="F87" s="36">
        <v>1</v>
      </c>
      <c r="G87" s="31">
        <v>172.46</v>
      </c>
      <c r="H87" s="36">
        <v>764</v>
      </c>
      <c r="I87" s="30">
        <f t="shared" si="11"/>
        <v>11427.54</v>
      </c>
      <c r="J87" s="33">
        <v>11600</v>
      </c>
      <c r="K87" s="38">
        <v>1</v>
      </c>
      <c r="L87" s="42">
        <v>172.46</v>
      </c>
      <c r="M87" s="38">
        <v>764</v>
      </c>
      <c r="N87" s="33">
        <f t="shared" si="13"/>
        <v>11427.54</v>
      </c>
      <c r="O87" s="31">
        <v>6444.78</v>
      </c>
      <c r="P87" s="38">
        <v>1</v>
      </c>
      <c r="Q87" s="42">
        <v>172.46</v>
      </c>
      <c r="R87" s="28">
        <f>Q87*7</f>
        <v>1207.22</v>
      </c>
      <c r="S87" s="38">
        <v>764</v>
      </c>
      <c r="T87" s="33">
        <f t="shared" si="12"/>
        <v>6272.32</v>
      </c>
      <c r="U87" s="33">
        <f>T87*9</f>
        <v>56450.88</v>
      </c>
    </row>
    <row r="88" customHeight="1" spans="1:21">
      <c r="A88" s="28" t="s">
        <v>68</v>
      </c>
      <c r="B88" s="36" t="s">
        <v>69</v>
      </c>
      <c r="C88" s="28" t="s">
        <v>75</v>
      </c>
      <c r="D88" s="41" t="s">
        <v>71</v>
      </c>
      <c r="E88" s="30">
        <v>13450</v>
      </c>
      <c r="F88" s="36">
        <v>1</v>
      </c>
      <c r="G88" s="30">
        <v>259.6</v>
      </c>
      <c r="H88" s="36">
        <v>583</v>
      </c>
      <c r="I88" s="30">
        <f t="shared" si="11"/>
        <v>13190.4</v>
      </c>
      <c r="J88" s="33">
        <v>13450</v>
      </c>
      <c r="K88" s="28">
        <v>1</v>
      </c>
      <c r="L88" s="42">
        <v>259.6</v>
      </c>
      <c r="M88" s="28">
        <v>583</v>
      </c>
      <c r="N88" s="33">
        <f t="shared" si="13"/>
        <v>13190.4</v>
      </c>
      <c r="O88" s="30">
        <v>13450</v>
      </c>
      <c r="P88" s="28">
        <v>1</v>
      </c>
      <c r="Q88" s="42">
        <v>259.6</v>
      </c>
      <c r="R88" s="28">
        <f>Q88*4.5</f>
        <v>1168.2</v>
      </c>
      <c r="S88" s="28">
        <v>583</v>
      </c>
      <c r="T88" s="33">
        <f t="shared" si="12"/>
        <v>13190.4</v>
      </c>
      <c r="U88" s="33">
        <f>T88*6</f>
        <v>79142.4</v>
      </c>
    </row>
    <row r="89" customHeight="1" spans="1:21">
      <c r="A89" s="28" t="s">
        <v>68</v>
      </c>
      <c r="B89" s="36" t="s">
        <v>69</v>
      </c>
      <c r="C89" s="28" t="s">
        <v>75</v>
      </c>
      <c r="D89" s="41" t="s">
        <v>72</v>
      </c>
      <c r="E89" s="30">
        <v>13450</v>
      </c>
      <c r="F89" s="36">
        <v>1</v>
      </c>
      <c r="G89" s="30">
        <v>259.6</v>
      </c>
      <c r="H89" s="36">
        <v>583</v>
      </c>
      <c r="I89" s="30">
        <f t="shared" si="11"/>
        <v>13190.4</v>
      </c>
      <c r="J89" s="33">
        <v>13450</v>
      </c>
      <c r="K89" s="28">
        <v>1</v>
      </c>
      <c r="L89" s="42">
        <v>259.6</v>
      </c>
      <c r="M89" s="28">
        <v>583</v>
      </c>
      <c r="N89" s="33">
        <f t="shared" si="13"/>
        <v>13190.4</v>
      </c>
      <c r="O89" s="30">
        <v>13450</v>
      </c>
      <c r="P89" s="28">
        <v>1</v>
      </c>
      <c r="Q89" s="42">
        <v>259.6</v>
      </c>
      <c r="R89" s="28">
        <f>Q89*4.5</f>
        <v>1168.2</v>
      </c>
      <c r="S89" s="28">
        <v>583</v>
      </c>
      <c r="T89" s="33">
        <f t="shared" si="12"/>
        <v>13190.4</v>
      </c>
      <c r="U89" s="33">
        <f>T89*6</f>
        <v>79142.4</v>
      </c>
    </row>
    <row r="90" customHeight="1" spans="1:21">
      <c r="A90" s="38" t="s">
        <v>68</v>
      </c>
      <c r="B90" s="36" t="s">
        <v>69</v>
      </c>
      <c r="C90" s="38" t="s">
        <v>75</v>
      </c>
      <c r="D90" s="41" t="s">
        <v>73</v>
      </c>
      <c r="E90" s="31">
        <v>13450</v>
      </c>
      <c r="F90" s="36">
        <v>1</v>
      </c>
      <c r="G90" s="31">
        <v>259.6</v>
      </c>
      <c r="H90" s="36">
        <v>583</v>
      </c>
      <c r="I90" s="30">
        <f t="shared" si="11"/>
        <v>13190.4</v>
      </c>
      <c r="J90" s="33">
        <v>13450</v>
      </c>
      <c r="K90" s="38">
        <v>1</v>
      </c>
      <c r="L90" s="42">
        <v>259.6</v>
      </c>
      <c r="M90" s="38">
        <v>583</v>
      </c>
      <c r="N90" s="33">
        <f t="shared" si="13"/>
        <v>13190.4</v>
      </c>
      <c r="O90" s="31">
        <v>1880.09</v>
      </c>
      <c r="P90" s="38">
        <v>1</v>
      </c>
      <c r="Q90" s="42">
        <v>259.6</v>
      </c>
      <c r="R90" s="28">
        <f>Q90*7</f>
        <v>1817.2</v>
      </c>
      <c r="S90" s="38">
        <v>583</v>
      </c>
      <c r="T90" s="33">
        <f t="shared" si="12"/>
        <v>1620.49</v>
      </c>
      <c r="U90" s="33">
        <f>T90*9</f>
        <v>14584.41</v>
      </c>
    </row>
    <row r="91" customHeight="1" spans="1:21">
      <c r="A91" s="28" t="s">
        <v>76</v>
      </c>
      <c r="B91" s="36"/>
      <c r="C91" s="28"/>
      <c r="D91" s="46"/>
      <c r="E91" s="30">
        <v>118530</v>
      </c>
      <c r="F91" s="36"/>
      <c r="G91" s="30">
        <v>1845.93</v>
      </c>
      <c r="H91" s="36"/>
      <c r="I91" s="30">
        <v>116684.07</v>
      </c>
      <c r="J91" s="33">
        <v>118530</v>
      </c>
      <c r="K91" s="28"/>
      <c r="L91" s="42">
        <v>1845.93</v>
      </c>
      <c r="M91" s="28"/>
      <c r="N91" s="33">
        <v>116684.07</v>
      </c>
      <c r="O91" s="30">
        <f>SUM(O82:O90)</f>
        <v>95096.81</v>
      </c>
      <c r="P91" s="28"/>
      <c r="Q91" s="42">
        <v>1845.93</v>
      </c>
      <c r="R91" s="28"/>
      <c r="S91" s="28"/>
      <c r="T91" s="33">
        <f>SUM(T82:T90)</f>
        <v>93250.88</v>
      </c>
      <c r="U91" s="33"/>
    </row>
    <row r="92" customHeight="1" spans="1:21">
      <c r="A92" s="48" t="s">
        <v>77</v>
      </c>
      <c r="B92" s="48" t="s">
        <v>78</v>
      </c>
      <c r="C92" s="28" t="s">
        <v>79</v>
      </c>
      <c r="D92" s="29" t="s">
        <v>80</v>
      </c>
      <c r="E92" s="30">
        <v>14800</v>
      </c>
      <c r="F92" s="28"/>
      <c r="G92" s="30"/>
      <c r="H92" s="28">
        <v>886</v>
      </c>
      <c r="I92" s="30">
        <f t="shared" ref="I92:I100" si="14">E92-G92</f>
        <v>14800</v>
      </c>
      <c r="J92" s="30">
        <v>14268.9</v>
      </c>
      <c r="K92" s="28"/>
      <c r="L92" s="32"/>
      <c r="M92" s="28">
        <v>886</v>
      </c>
      <c r="N92" s="30">
        <v>14268.9</v>
      </c>
      <c r="O92" s="30">
        <f t="shared" ref="O92:O100" si="15">J92</f>
        <v>14268.9</v>
      </c>
      <c r="P92" s="28"/>
      <c r="Q92" s="32"/>
      <c r="R92" s="28">
        <f>Q92*4.5</f>
        <v>0</v>
      </c>
      <c r="S92" s="28">
        <v>886</v>
      </c>
      <c r="T92" s="30">
        <f t="shared" ref="T92:T100" si="16">O92-Q92</f>
        <v>14268.9</v>
      </c>
      <c r="U92" s="33">
        <f>T92*6</f>
        <v>85613.4</v>
      </c>
    </row>
    <row r="93" customHeight="1" spans="1:21">
      <c r="A93" s="48" t="s">
        <v>77</v>
      </c>
      <c r="B93" s="48" t="s">
        <v>78</v>
      </c>
      <c r="C93" s="28" t="s">
        <v>79</v>
      </c>
      <c r="D93" s="29" t="s">
        <v>80</v>
      </c>
      <c r="E93" s="30">
        <v>14336</v>
      </c>
      <c r="F93" s="28"/>
      <c r="G93" s="30"/>
      <c r="H93" s="28">
        <v>878</v>
      </c>
      <c r="I93" s="30">
        <f t="shared" si="14"/>
        <v>14336</v>
      </c>
      <c r="J93" s="30">
        <v>14161.1</v>
      </c>
      <c r="K93" s="28"/>
      <c r="L93" s="32"/>
      <c r="M93" s="28">
        <v>878</v>
      </c>
      <c r="N93" s="30">
        <v>14161.1</v>
      </c>
      <c r="O93" s="30">
        <f t="shared" si="15"/>
        <v>14161.1</v>
      </c>
      <c r="P93" s="28"/>
      <c r="Q93" s="32"/>
      <c r="R93" s="28">
        <f>Q93*4.5</f>
        <v>0</v>
      </c>
      <c r="S93" s="28">
        <v>878</v>
      </c>
      <c r="T93" s="30">
        <f t="shared" si="16"/>
        <v>14161.1</v>
      </c>
      <c r="U93" s="33">
        <f>T93*6</f>
        <v>84966.6</v>
      </c>
    </row>
    <row r="94" customHeight="1" spans="1:21">
      <c r="A94" s="48" t="s">
        <v>77</v>
      </c>
      <c r="B94" s="48" t="s">
        <v>78</v>
      </c>
      <c r="C94" s="28" t="s">
        <v>79</v>
      </c>
      <c r="D94" s="29" t="s">
        <v>81</v>
      </c>
      <c r="E94" s="30">
        <v>13600</v>
      </c>
      <c r="F94" s="28"/>
      <c r="G94" s="30"/>
      <c r="H94" s="28">
        <v>770</v>
      </c>
      <c r="I94" s="30">
        <f t="shared" si="14"/>
        <v>13600</v>
      </c>
      <c r="J94" s="30">
        <v>12849.31</v>
      </c>
      <c r="K94" s="28"/>
      <c r="L94" s="32"/>
      <c r="M94" s="28">
        <v>770</v>
      </c>
      <c r="N94" s="30">
        <v>12849.31</v>
      </c>
      <c r="O94" s="30">
        <f t="shared" si="15"/>
        <v>12849.31</v>
      </c>
      <c r="P94" s="28"/>
      <c r="Q94" s="32"/>
      <c r="R94" s="28">
        <f>Q94*7</f>
        <v>0</v>
      </c>
      <c r="S94" s="28">
        <v>770</v>
      </c>
      <c r="T94" s="30">
        <f t="shared" si="16"/>
        <v>12849.31</v>
      </c>
      <c r="U94" s="33">
        <f>T94*9</f>
        <v>115643.79</v>
      </c>
    </row>
    <row r="95" customHeight="1" spans="1:21">
      <c r="A95" s="48" t="s">
        <v>82</v>
      </c>
      <c r="B95" s="48" t="s">
        <v>83</v>
      </c>
      <c r="C95" s="28" t="s">
        <v>84</v>
      </c>
      <c r="D95" s="29" t="s">
        <v>80</v>
      </c>
      <c r="E95" s="30">
        <v>8500</v>
      </c>
      <c r="F95" s="28"/>
      <c r="G95" s="30"/>
      <c r="H95" s="28">
        <v>668</v>
      </c>
      <c r="I95" s="30">
        <f t="shared" si="14"/>
        <v>8500</v>
      </c>
      <c r="J95" s="30">
        <v>8500</v>
      </c>
      <c r="K95" s="28"/>
      <c r="L95" s="32"/>
      <c r="M95" s="28">
        <v>668</v>
      </c>
      <c r="N95" s="30">
        <v>8500</v>
      </c>
      <c r="O95" s="30">
        <f t="shared" si="15"/>
        <v>8500</v>
      </c>
      <c r="P95" s="28"/>
      <c r="Q95" s="32"/>
      <c r="R95" s="28">
        <f>Q95*4.5</f>
        <v>0</v>
      </c>
      <c r="S95" s="28">
        <v>668</v>
      </c>
      <c r="T95" s="30">
        <f t="shared" si="16"/>
        <v>8500</v>
      </c>
      <c r="U95" s="33">
        <f>T95*6</f>
        <v>51000</v>
      </c>
    </row>
    <row r="96" customHeight="1" spans="1:21">
      <c r="A96" s="48" t="s">
        <v>82</v>
      </c>
      <c r="B96" s="48" t="s">
        <v>83</v>
      </c>
      <c r="C96" s="28" t="s">
        <v>84</v>
      </c>
      <c r="D96" s="29" t="s">
        <v>80</v>
      </c>
      <c r="E96" s="30">
        <v>8500</v>
      </c>
      <c r="F96" s="28"/>
      <c r="G96" s="30"/>
      <c r="H96" s="28">
        <v>668</v>
      </c>
      <c r="I96" s="30">
        <f t="shared" si="14"/>
        <v>8500</v>
      </c>
      <c r="J96" s="30">
        <v>8500</v>
      </c>
      <c r="K96" s="28"/>
      <c r="L96" s="32"/>
      <c r="M96" s="28">
        <v>668</v>
      </c>
      <c r="N96" s="30">
        <v>8500</v>
      </c>
      <c r="O96" s="30">
        <f t="shared" si="15"/>
        <v>8500</v>
      </c>
      <c r="P96" s="28"/>
      <c r="Q96" s="32"/>
      <c r="R96" s="28">
        <f>Q96*4.5</f>
        <v>0</v>
      </c>
      <c r="S96" s="28">
        <v>668</v>
      </c>
      <c r="T96" s="30">
        <f t="shared" si="16"/>
        <v>8500</v>
      </c>
      <c r="U96" s="33">
        <f>T96*6</f>
        <v>51000</v>
      </c>
    </row>
    <row r="97" customHeight="1" spans="1:21">
      <c r="A97" s="48" t="s">
        <v>82</v>
      </c>
      <c r="B97" s="48" t="s">
        <v>83</v>
      </c>
      <c r="C97" s="28" t="s">
        <v>84</v>
      </c>
      <c r="D97" s="29" t="s">
        <v>81</v>
      </c>
      <c r="E97" s="30">
        <v>5000</v>
      </c>
      <c r="F97" s="28"/>
      <c r="G97" s="30"/>
      <c r="H97" s="28">
        <v>358</v>
      </c>
      <c r="I97" s="30">
        <f t="shared" si="14"/>
        <v>5000</v>
      </c>
      <c r="J97" s="30">
        <v>4817.29</v>
      </c>
      <c r="K97" s="28"/>
      <c r="L97" s="32"/>
      <c r="M97" s="28">
        <v>358</v>
      </c>
      <c r="N97" s="30">
        <v>4817.29</v>
      </c>
      <c r="O97" s="30">
        <f t="shared" si="15"/>
        <v>4817.29</v>
      </c>
      <c r="P97" s="28"/>
      <c r="Q97" s="32"/>
      <c r="R97" s="28">
        <f>Q97*7</f>
        <v>0</v>
      </c>
      <c r="S97" s="28">
        <v>358</v>
      </c>
      <c r="T97" s="30">
        <f t="shared" si="16"/>
        <v>4817.29</v>
      </c>
      <c r="U97" s="33">
        <f>T97*9</f>
        <v>43355.61</v>
      </c>
    </row>
    <row r="98" customHeight="1" spans="1:21">
      <c r="A98" s="48" t="s">
        <v>82</v>
      </c>
      <c r="B98" s="48" t="s">
        <v>83</v>
      </c>
      <c r="C98" s="28" t="s">
        <v>85</v>
      </c>
      <c r="D98" s="29" t="s">
        <v>80</v>
      </c>
      <c r="E98" s="30">
        <v>6000</v>
      </c>
      <c r="F98" s="28"/>
      <c r="G98" s="30"/>
      <c r="H98" s="28">
        <v>1057</v>
      </c>
      <c r="I98" s="30">
        <f t="shared" si="14"/>
        <v>6000</v>
      </c>
      <c r="J98" s="30">
        <v>6000</v>
      </c>
      <c r="K98" s="28"/>
      <c r="L98" s="32"/>
      <c r="M98" s="28">
        <v>1057</v>
      </c>
      <c r="N98" s="30">
        <v>6000</v>
      </c>
      <c r="O98" s="30">
        <f t="shared" si="15"/>
        <v>6000</v>
      </c>
      <c r="P98" s="28"/>
      <c r="Q98" s="32"/>
      <c r="R98" s="28">
        <f>Q98*4.5</f>
        <v>0</v>
      </c>
      <c r="S98" s="28">
        <v>1057</v>
      </c>
      <c r="T98" s="30">
        <f t="shared" si="16"/>
        <v>6000</v>
      </c>
      <c r="U98" s="33">
        <f>T98*6</f>
        <v>36000</v>
      </c>
    </row>
    <row r="99" customHeight="1" spans="1:21">
      <c r="A99" s="48" t="s">
        <v>82</v>
      </c>
      <c r="B99" s="48" t="s">
        <v>83</v>
      </c>
      <c r="C99" s="28" t="s">
        <v>85</v>
      </c>
      <c r="D99" s="29" t="s">
        <v>80</v>
      </c>
      <c r="E99" s="30">
        <v>6000</v>
      </c>
      <c r="F99" s="28"/>
      <c r="G99" s="30"/>
      <c r="H99" s="28">
        <v>1001</v>
      </c>
      <c r="I99" s="30">
        <f t="shared" si="14"/>
        <v>6000</v>
      </c>
      <c r="J99" s="30">
        <v>5604.5</v>
      </c>
      <c r="K99" s="28"/>
      <c r="L99" s="32"/>
      <c r="M99" s="28">
        <v>1001</v>
      </c>
      <c r="N99" s="30">
        <v>5604.5</v>
      </c>
      <c r="O99" s="30">
        <f t="shared" si="15"/>
        <v>5604.5</v>
      </c>
      <c r="P99" s="28"/>
      <c r="Q99" s="32"/>
      <c r="R99" s="28">
        <f>Q99*4.5</f>
        <v>0</v>
      </c>
      <c r="S99" s="28">
        <v>1001</v>
      </c>
      <c r="T99" s="30">
        <f t="shared" si="16"/>
        <v>5604.5</v>
      </c>
      <c r="U99" s="33">
        <f>T99*6</f>
        <v>33627</v>
      </c>
    </row>
    <row r="100" customHeight="1" spans="1:21">
      <c r="A100" s="48" t="s">
        <v>82</v>
      </c>
      <c r="B100" s="48" t="s">
        <v>83</v>
      </c>
      <c r="C100" s="28" t="s">
        <v>85</v>
      </c>
      <c r="D100" s="29" t="s">
        <v>81</v>
      </c>
      <c r="E100" s="30">
        <v>6000</v>
      </c>
      <c r="F100" s="28"/>
      <c r="G100" s="30"/>
      <c r="H100" s="28">
        <v>797</v>
      </c>
      <c r="I100" s="30">
        <f t="shared" si="14"/>
        <v>6000</v>
      </c>
      <c r="J100" s="30">
        <v>5483.29</v>
      </c>
      <c r="K100" s="28"/>
      <c r="L100" s="32"/>
      <c r="M100" s="28">
        <v>797</v>
      </c>
      <c r="N100" s="30">
        <v>5483.29</v>
      </c>
      <c r="O100" s="30">
        <f t="shared" si="15"/>
        <v>5483.29</v>
      </c>
      <c r="P100" s="28"/>
      <c r="Q100" s="32"/>
      <c r="R100" s="28">
        <f>Q100*7</f>
        <v>0</v>
      </c>
      <c r="S100" s="28">
        <v>797</v>
      </c>
      <c r="T100" s="30">
        <f t="shared" si="16"/>
        <v>5483.29</v>
      </c>
      <c r="U100" s="33">
        <f>T100*9</f>
        <v>49349.61</v>
      </c>
    </row>
    <row r="101" customHeight="1" spans="1:21">
      <c r="A101" s="49" t="s">
        <v>86</v>
      </c>
      <c r="B101" s="48"/>
      <c r="C101" s="50"/>
      <c r="D101" s="51"/>
      <c r="E101" s="52">
        <f t="shared" ref="E101:J101" si="17">SUM(E92:E100)</f>
        <v>82736</v>
      </c>
      <c r="F101" s="49"/>
      <c r="G101" s="52"/>
      <c r="H101" s="49"/>
      <c r="I101" s="52">
        <f t="shared" si="17"/>
        <v>82736</v>
      </c>
      <c r="J101" s="53">
        <f t="shared" si="17"/>
        <v>80184.39</v>
      </c>
      <c r="K101" s="49"/>
      <c r="L101" s="54"/>
      <c r="M101" s="49"/>
      <c r="N101" s="52">
        <f>SUM(N92:N100)</f>
        <v>80184.39</v>
      </c>
      <c r="O101" s="52">
        <f>SUM(O92:O100)</f>
        <v>80184.39</v>
      </c>
      <c r="P101" s="49"/>
      <c r="Q101" s="54"/>
      <c r="R101" s="49"/>
      <c r="S101" s="49"/>
      <c r="T101" s="52">
        <f>SUM(T92:T100)</f>
        <v>80184.39</v>
      </c>
      <c r="U101" s="52"/>
    </row>
    <row r="102" customHeight="1" spans="1:21">
      <c r="A102" s="57" t="s">
        <v>82</v>
      </c>
      <c r="B102" s="48" t="s">
        <v>83</v>
      </c>
      <c r="C102" s="48" t="s">
        <v>87</v>
      </c>
      <c r="D102" s="41" t="s">
        <v>71</v>
      </c>
      <c r="E102" s="33">
        <v>15100</v>
      </c>
      <c r="F102" s="36">
        <v>1</v>
      </c>
      <c r="G102" s="33">
        <v>525</v>
      </c>
      <c r="H102" s="36">
        <v>1294</v>
      </c>
      <c r="I102" s="33">
        <f t="shared" ref="I102:I119" si="18">E102-G102</f>
        <v>14575</v>
      </c>
      <c r="J102" s="37">
        <v>15100</v>
      </c>
      <c r="K102" s="36">
        <v>1</v>
      </c>
      <c r="L102" s="42">
        <v>525</v>
      </c>
      <c r="M102" s="36">
        <v>1294</v>
      </c>
      <c r="N102" s="33">
        <f t="shared" ref="N102:N119" si="19">J102-L102</f>
        <v>14575</v>
      </c>
      <c r="O102" s="33">
        <f t="shared" ref="O102:O106" si="20">J102</f>
        <v>15100</v>
      </c>
      <c r="P102" s="36">
        <v>1</v>
      </c>
      <c r="Q102" s="42">
        <v>525</v>
      </c>
      <c r="R102" s="28">
        <f>Q102*4.5</f>
        <v>2362.5</v>
      </c>
      <c r="S102" s="36">
        <v>1294</v>
      </c>
      <c r="T102" s="33">
        <f t="shared" ref="T102:T119" si="21">O102-Q102</f>
        <v>14575</v>
      </c>
      <c r="U102" s="33">
        <f>T102*6</f>
        <v>87450</v>
      </c>
    </row>
    <row r="103" customHeight="1" spans="1:21">
      <c r="A103" s="57" t="s">
        <v>82</v>
      </c>
      <c r="B103" s="48" t="s">
        <v>83</v>
      </c>
      <c r="C103" s="48" t="s">
        <v>87</v>
      </c>
      <c r="D103" s="41" t="s">
        <v>72</v>
      </c>
      <c r="E103" s="33">
        <v>15100</v>
      </c>
      <c r="F103" s="36">
        <v>1</v>
      </c>
      <c r="G103" s="33">
        <v>525</v>
      </c>
      <c r="H103" s="36">
        <v>1294</v>
      </c>
      <c r="I103" s="33">
        <f t="shared" si="18"/>
        <v>14575</v>
      </c>
      <c r="J103" s="37">
        <v>15100</v>
      </c>
      <c r="K103" s="36">
        <v>1</v>
      </c>
      <c r="L103" s="42">
        <v>525</v>
      </c>
      <c r="M103" s="36">
        <v>1294</v>
      </c>
      <c r="N103" s="33">
        <f t="shared" si="19"/>
        <v>14575</v>
      </c>
      <c r="O103" s="33">
        <f t="shared" si="20"/>
        <v>15100</v>
      </c>
      <c r="P103" s="36">
        <v>1</v>
      </c>
      <c r="Q103" s="42">
        <v>525</v>
      </c>
      <c r="R103" s="28">
        <f>Q103*4.5</f>
        <v>2362.5</v>
      </c>
      <c r="S103" s="36">
        <v>1294</v>
      </c>
      <c r="T103" s="33">
        <f t="shared" si="21"/>
        <v>14575</v>
      </c>
      <c r="U103" s="33">
        <f>T103*6</f>
        <v>87450</v>
      </c>
    </row>
    <row r="104" customHeight="1" spans="1:21">
      <c r="A104" s="57" t="s">
        <v>82</v>
      </c>
      <c r="B104" s="48" t="s">
        <v>83</v>
      </c>
      <c r="C104" s="48" t="s">
        <v>87</v>
      </c>
      <c r="D104" s="41" t="s">
        <v>81</v>
      </c>
      <c r="E104" s="33">
        <v>13000</v>
      </c>
      <c r="F104" s="36">
        <v>1</v>
      </c>
      <c r="G104" s="33">
        <v>525</v>
      </c>
      <c r="H104" s="36">
        <v>1294</v>
      </c>
      <c r="I104" s="33">
        <f t="shared" si="18"/>
        <v>12475</v>
      </c>
      <c r="J104" s="37">
        <v>12487.43</v>
      </c>
      <c r="K104" s="36">
        <v>1</v>
      </c>
      <c r="L104" s="42">
        <v>525</v>
      </c>
      <c r="M104" s="36">
        <v>1294</v>
      </c>
      <c r="N104" s="33">
        <f t="shared" si="19"/>
        <v>11962.43</v>
      </c>
      <c r="O104" s="33">
        <f t="shared" si="20"/>
        <v>12487.43</v>
      </c>
      <c r="P104" s="36">
        <v>1</v>
      </c>
      <c r="Q104" s="42">
        <v>525</v>
      </c>
      <c r="R104" s="28">
        <f>Q104*7</f>
        <v>3675</v>
      </c>
      <c r="S104" s="36">
        <v>1294</v>
      </c>
      <c r="T104" s="33">
        <f t="shared" si="21"/>
        <v>11962.43</v>
      </c>
      <c r="U104" s="33">
        <f>T104*9</f>
        <v>107661.87</v>
      </c>
    </row>
    <row r="105" customHeight="1" spans="1:21">
      <c r="A105" s="57" t="s">
        <v>88</v>
      </c>
      <c r="B105" s="63" t="s">
        <v>89</v>
      </c>
      <c r="C105" s="36" t="s">
        <v>90</v>
      </c>
      <c r="D105" s="48" t="s">
        <v>71</v>
      </c>
      <c r="E105" s="33">
        <v>9857.75</v>
      </c>
      <c r="F105" s="36">
        <v>2</v>
      </c>
      <c r="G105" s="33">
        <v>230</v>
      </c>
      <c r="H105" s="36">
        <v>1168</v>
      </c>
      <c r="I105" s="33">
        <f t="shared" si="18"/>
        <v>9627.75</v>
      </c>
      <c r="J105" s="37">
        <v>9857.75</v>
      </c>
      <c r="K105" s="36">
        <f t="shared" ref="K105:M105" si="22">F105</f>
        <v>2</v>
      </c>
      <c r="L105" s="42">
        <f t="shared" si="22"/>
        <v>230</v>
      </c>
      <c r="M105" s="36">
        <f t="shared" si="22"/>
        <v>1168</v>
      </c>
      <c r="N105" s="33">
        <f t="shared" si="19"/>
        <v>9627.75</v>
      </c>
      <c r="O105" s="33">
        <f t="shared" si="20"/>
        <v>9857.75</v>
      </c>
      <c r="P105" s="36">
        <f t="shared" ref="P105:P116" si="23">K105</f>
        <v>2</v>
      </c>
      <c r="Q105" s="42">
        <f t="shared" ref="Q105:Q116" si="24">L105</f>
        <v>230</v>
      </c>
      <c r="R105" s="28">
        <f>Q105*4.5</f>
        <v>1035</v>
      </c>
      <c r="S105" s="36">
        <f t="shared" ref="S105:S116" si="25">M105</f>
        <v>1168</v>
      </c>
      <c r="T105" s="33">
        <f t="shared" si="21"/>
        <v>9627.75</v>
      </c>
      <c r="U105" s="33">
        <f>T105*6</f>
        <v>57766.5</v>
      </c>
    </row>
    <row r="106" customHeight="1" spans="1:21">
      <c r="A106" s="57" t="s">
        <v>88</v>
      </c>
      <c r="B106" s="63" t="s">
        <v>89</v>
      </c>
      <c r="C106" s="36" t="s">
        <v>90</v>
      </c>
      <c r="D106" s="48" t="s">
        <v>72</v>
      </c>
      <c r="E106" s="33">
        <v>10060.16</v>
      </c>
      <c r="F106" s="36">
        <v>2</v>
      </c>
      <c r="G106" s="33">
        <v>230</v>
      </c>
      <c r="H106" s="36">
        <v>1168</v>
      </c>
      <c r="I106" s="33">
        <f t="shared" si="18"/>
        <v>9830.16</v>
      </c>
      <c r="J106" s="37">
        <v>10060.16</v>
      </c>
      <c r="K106" s="36">
        <f t="shared" ref="K106:M106" si="26">F106</f>
        <v>2</v>
      </c>
      <c r="L106" s="42">
        <f t="shared" si="26"/>
        <v>230</v>
      </c>
      <c r="M106" s="36">
        <f t="shared" si="26"/>
        <v>1168</v>
      </c>
      <c r="N106" s="33">
        <f t="shared" si="19"/>
        <v>9830.16</v>
      </c>
      <c r="O106" s="33">
        <f t="shared" si="20"/>
        <v>10060.16</v>
      </c>
      <c r="P106" s="36">
        <f t="shared" si="23"/>
        <v>2</v>
      </c>
      <c r="Q106" s="42">
        <f t="shared" si="24"/>
        <v>230</v>
      </c>
      <c r="R106" s="28">
        <f>Q106*4.5</f>
        <v>1035</v>
      </c>
      <c r="S106" s="36">
        <f t="shared" si="25"/>
        <v>1168</v>
      </c>
      <c r="T106" s="33">
        <f t="shared" si="21"/>
        <v>9830.16</v>
      </c>
      <c r="U106" s="33">
        <f>T106*6</f>
        <v>58980.96</v>
      </c>
    </row>
    <row r="107" customHeight="1" spans="1:21">
      <c r="A107" s="57" t="s">
        <v>88</v>
      </c>
      <c r="B107" s="63" t="s">
        <v>89</v>
      </c>
      <c r="C107" s="36" t="s">
        <v>90</v>
      </c>
      <c r="D107" s="48" t="s">
        <v>81</v>
      </c>
      <c r="E107" s="33">
        <v>10187.66</v>
      </c>
      <c r="F107" s="36">
        <v>2</v>
      </c>
      <c r="G107" s="33">
        <v>230</v>
      </c>
      <c r="H107" s="36">
        <v>1168</v>
      </c>
      <c r="I107" s="33">
        <f t="shared" si="18"/>
        <v>9957.66</v>
      </c>
      <c r="J107" s="37">
        <v>10187.66</v>
      </c>
      <c r="K107" s="36">
        <f t="shared" ref="K107:M107" si="27">F107</f>
        <v>2</v>
      </c>
      <c r="L107" s="42">
        <f t="shared" si="27"/>
        <v>230</v>
      </c>
      <c r="M107" s="36">
        <f t="shared" si="27"/>
        <v>1168</v>
      </c>
      <c r="N107" s="33">
        <f t="shared" si="19"/>
        <v>9957.66</v>
      </c>
      <c r="O107" s="33">
        <v>9943.91</v>
      </c>
      <c r="P107" s="36">
        <f t="shared" si="23"/>
        <v>2</v>
      </c>
      <c r="Q107" s="42">
        <f t="shared" si="24"/>
        <v>230</v>
      </c>
      <c r="R107" s="28">
        <f>Q107*7</f>
        <v>1610</v>
      </c>
      <c r="S107" s="36">
        <f t="shared" si="25"/>
        <v>1168</v>
      </c>
      <c r="T107" s="33">
        <f t="shared" si="21"/>
        <v>9713.91</v>
      </c>
      <c r="U107" s="33">
        <f>T107*9</f>
        <v>87425.19</v>
      </c>
    </row>
    <row r="108" customHeight="1" spans="1:21">
      <c r="A108" s="57" t="s">
        <v>88</v>
      </c>
      <c r="B108" s="63" t="s">
        <v>89</v>
      </c>
      <c r="C108" s="36" t="s">
        <v>91</v>
      </c>
      <c r="D108" s="48" t="s">
        <v>71</v>
      </c>
      <c r="E108" s="33">
        <v>11375.13</v>
      </c>
      <c r="F108" s="36">
        <v>12</v>
      </c>
      <c r="G108" s="33">
        <v>2274</v>
      </c>
      <c r="H108" s="36">
        <v>955</v>
      </c>
      <c r="I108" s="33">
        <f t="shared" si="18"/>
        <v>9101.13</v>
      </c>
      <c r="J108" s="37">
        <v>10291.55</v>
      </c>
      <c r="K108" s="36">
        <f t="shared" ref="K108:M108" si="28">F108</f>
        <v>12</v>
      </c>
      <c r="L108" s="42">
        <f t="shared" si="28"/>
        <v>2274</v>
      </c>
      <c r="M108" s="36">
        <f t="shared" si="28"/>
        <v>955</v>
      </c>
      <c r="N108" s="33">
        <f t="shared" si="19"/>
        <v>8017.55</v>
      </c>
      <c r="O108" s="33">
        <v>10291.55</v>
      </c>
      <c r="P108" s="36">
        <f t="shared" si="23"/>
        <v>12</v>
      </c>
      <c r="Q108" s="42">
        <f t="shared" si="24"/>
        <v>2274</v>
      </c>
      <c r="R108" s="28">
        <f>Q108*4.5</f>
        <v>10233</v>
      </c>
      <c r="S108" s="36">
        <f t="shared" si="25"/>
        <v>955</v>
      </c>
      <c r="T108" s="33">
        <f t="shared" si="21"/>
        <v>8017.55</v>
      </c>
      <c r="U108" s="33">
        <f>T108*6</f>
        <v>48105.3</v>
      </c>
    </row>
    <row r="109" customHeight="1" spans="1:21">
      <c r="A109" s="57" t="s">
        <v>88</v>
      </c>
      <c r="B109" s="63" t="s">
        <v>89</v>
      </c>
      <c r="C109" s="36" t="s">
        <v>91</v>
      </c>
      <c r="D109" s="48" t="s">
        <v>72</v>
      </c>
      <c r="E109" s="33">
        <v>11438.75</v>
      </c>
      <c r="F109" s="36">
        <v>12</v>
      </c>
      <c r="G109" s="33">
        <v>2274</v>
      </c>
      <c r="H109" s="36">
        <v>955</v>
      </c>
      <c r="I109" s="33">
        <f t="shared" si="18"/>
        <v>9164.75</v>
      </c>
      <c r="J109" s="37">
        <v>10674.79</v>
      </c>
      <c r="K109" s="36">
        <f t="shared" ref="K109:M109" si="29">F109</f>
        <v>12</v>
      </c>
      <c r="L109" s="42">
        <f t="shared" si="29"/>
        <v>2274</v>
      </c>
      <c r="M109" s="36">
        <f t="shared" si="29"/>
        <v>955</v>
      </c>
      <c r="N109" s="33">
        <f t="shared" si="19"/>
        <v>8400.79</v>
      </c>
      <c r="O109" s="33">
        <v>10674.79</v>
      </c>
      <c r="P109" s="36">
        <f t="shared" si="23"/>
        <v>12</v>
      </c>
      <c r="Q109" s="42">
        <f t="shared" si="24"/>
        <v>2274</v>
      </c>
      <c r="R109" s="28">
        <f>Q109*4.5</f>
        <v>10233</v>
      </c>
      <c r="S109" s="36">
        <f t="shared" si="25"/>
        <v>955</v>
      </c>
      <c r="T109" s="33">
        <f t="shared" si="21"/>
        <v>8400.79</v>
      </c>
      <c r="U109" s="33">
        <f>T109*6</f>
        <v>50404.74</v>
      </c>
    </row>
    <row r="110" customHeight="1" spans="1:21">
      <c r="A110" s="57" t="s">
        <v>88</v>
      </c>
      <c r="B110" s="63" t="s">
        <v>89</v>
      </c>
      <c r="C110" s="36" t="s">
        <v>91</v>
      </c>
      <c r="D110" s="48" t="s">
        <v>81</v>
      </c>
      <c r="E110" s="33">
        <v>11410.4</v>
      </c>
      <c r="F110" s="36">
        <v>12</v>
      </c>
      <c r="G110" s="33">
        <v>2274</v>
      </c>
      <c r="H110" s="36">
        <v>955</v>
      </c>
      <c r="I110" s="33">
        <f t="shared" si="18"/>
        <v>9136.4</v>
      </c>
      <c r="J110" s="37">
        <v>8878.53</v>
      </c>
      <c r="K110" s="36">
        <f t="shared" ref="K110:M110" si="30">F110</f>
        <v>12</v>
      </c>
      <c r="L110" s="42">
        <f t="shared" si="30"/>
        <v>2274</v>
      </c>
      <c r="M110" s="36">
        <f t="shared" si="30"/>
        <v>955</v>
      </c>
      <c r="N110" s="33">
        <f t="shared" si="19"/>
        <v>6604.53</v>
      </c>
      <c r="O110" s="33">
        <v>7107.31</v>
      </c>
      <c r="P110" s="36">
        <f t="shared" si="23"/>
        <v>12</v>
      </c>
      <c r="Q110" s="42">
        <f t="shared" si="24"/>
        <v>2274</v>
      </c>
      <c r="R110" s="28">
        <f>Q110*7</f>
        <v>15918</v>
      </c>
      <c r="S110" s="36">
        <f t="shared" si="25"/>
        <v>955</v>
      </c>
      <c r="T110" s="33">
        <f t="shared" si="21"/>
        <v>4833.31</v>
      </c>
      <c r="U110" s="33">
        <f>T110*9</f>
        <v>43499.79</v>
      </c>
    </row>
    <row r="111" customHeight="1" spans="1:21">
      <c r="A111" s="57" t="s">
        <v>88</v>
      </c>
      <c r="B111" s="63" t="s">
        <v>89</v>
      </c>
      <c r="C111" s="36" t="s">
        <v>92</v>
      </c>
      <c r="D111" s="48" t="s">
        <v>71</v>
      </c>
      <c r="E111" s="33">
        <v>5880.7</v>
      </c>
      <c r="F111" s="36">
        <v>4</v>
      </c>
      <c r="G111" s="33">
        <v>1630</v>
      </c>
      <c r="H111" s="36">
        <v>715</v>
      </c>
      <c r="I111" s="33">
        <f t="shared" si="18"/>
        <v>4250.7</v>
      </c>
      <c r="J111" s="37">
        <v>5880.7</v>
      </c>
      <c r="K111" s="36">
        <f t="shared" ref="K111:M111" si="31">F111</f>
        <v>4</v>
      </c>
      <c r="L111" s="42">
        <f t="shared" si="31"/>
        <v>1630</v>
      </c>
      <c r="M111" s="36">
        <f t="shared" si="31"/>
        <v>715</v>
      </c>
      <c r="N111" s="33">
        <f t="shared" si="19"/>
        <v>4250.7</v>
      </c>
      <c r="O111" s="33">
        <v>5872.78</v>
      </c>
      <c r="P111" s="36">
        <f t="shared" si="23"/>
        <v>4</v>
      </c>
      <c r="Q111" s="42">
        <f t="shared" si="24"/>
        <v>1630</v>
      </c>
      <c r="R111" s="28">
        <f>Q111*4.5</f>
        <v>7335</v>
      </c>
      <c r="S111" s="36">
        <f t="shared" si="25"/>
        <v>715</v>
      </c>
      <c r="T111" s="33">
        <f t="shared" si="21"/>
        <v>4242.78</v>
      </c>
      <c r="U111" s="33">
        <f>T111*6</f>
        <v>25456.68</v>
      </c>
    </row>
    <row r="112" customHeight="1" spans="1:21">
      <c r="A112" s="57" t="s">
        <v>88</v>
      </c>
      <c r="B112" s="63" t="s">
        <v>89</v>
      </c>
      <c r="C112" s="36" t="s">
        <v>92</v>
      </c>
      <c r="D112" s="48" t="s">
        <v>72</v>
      </c>
      <c r="E112" s="33">
        <v>5885.5</v>
      </c>
      <c r="F112" s="36">
        <v>4</v>
      </c>
      <c r="G112" s="33">
        <v>1630</v>
      </c>
      <c r="H112" s="36">
        <v>715</v>
      </c>
      <c r="I112" s="33">
        <f t="shared" si="18"/>
        <v>4255.5</v>
      </c>
      <c r="J112" s="37">
        <v>5885.5</v>
      </c>
      <c r="K112" s="36">
        <f t="shared" ref="K112:M112" si="32">F112</f>
        <v>4</v>
      </c>
      <c r="L112" s="42">
        <f t="shared" si="32"/>
        <v>1630</v>
      </c>
      <c r="M112" s="36">
        <f t="shared" si="32"/>
        <v>715</v>
      </c>
      <c r="N112" s="33">
        <f t="shared" si="19"/>
        <v>4255.5</v>
      </c>
      <c r="O112" s="33">
        <v>4654.88</v>
      </c>
      <c r="P112" s="36">
        <f t="shared" si="23"/>
        <v>4</v>
      </c>
      <c r="Q112" s="42">
        <f t="shared" si="24"/>
        <v>1630</v>
      </c>
      <c r="R112" s="28">
        <f>Q112*4.5</f>
        <v>7335</v>
      </c>
      <c r="S112" s="36">
        <f t="shared" si="25"/>
        <v>715</v>
      </c>
      <c r="T112" s="33">
        <f t="shared" si="21"/>
        <v>3024.88</v>
      </c>
      <c r="U112" s="33">
        <f>T112*6</f>
        <v>18149.28</v>
      </c>
    </row>
    <row r="113" customHeight="1" spans="1:21">
      <c r="A113" s="57" t="s">
        <v>88</v>
      </c>
      <c r="B113" s="63" t="s">
        <v>89</v>
      </c>
      <c r="C113" s="36" t="s">
        <v>92</v>
      </c>
      <c r="D113" s="48" t="s">
        <v>81</v>
      </c>
      <c r="E113" s="33">
        <v>5872.02</v>
      </c>
      <c r="F113" s="36">
        <v>4</v>
      </c>
      <c r="G113" s="33">
        <v>1630</v>
      </c>
      <c r="H113" s="36">
        <v>715</v>
      </c>
      <c r="I113" s="33">
        <f t="shared" si="18"/>
        <v>4242.02</v>
      </c>
      <c r="J113" s="37">
        <v>5785.21</v>
      </c>
      <c r="K113" s="36">
        <f t="shared" ref="K113:M113" si="33">F113</f>
        <v>4</v>
      </c>
      <c r="L113" s="42">
        <f t="shared" si="33"/>
        <v>1630</v>
      </c>
      <c r="M113" s="36">
        <f t="shared" si="33"/>
        <v>715</v>
      </c>
      <c r="N113" s="33">
        <f t="shared" si="19"/>
        <v>4155.21</v>
      </c>
      <c r="O113" s="33">
        <v>5785.21</v>
      </c>
      <c r="P113" s="36">
        <f t="shared" si="23"/>
        <v>4</v>
      </c>
      <c r="Q113" s="42">
        <f t="shared" si="24"/>
        <v>1630</v>
      </c>
      <c r="R113" s="28">
        <f>Q113*7</f>
        <v>11410</v>
      </c>
      <c r="S113" s="36">
        <f t="shared" si="25"/>
        <v>715</v>
      </c>
      <c r="T113" s="33">
        <f t="shared" si="21"/>
        <v>4155.21</v>
      </c>
      <c r="U113" s="33">
        <f>T113*9</f>
        <v>37396.89</v>
      </c>
    </row>
    <row r="114" customHeight="1" spans="1:21">
      <c r="A114" s="57" t="s">
        <v>88</v>
      </c>
      <c r="B114" s="63" t="s">
        <v>89</v>
      </c>
      <c r="C114" s="36" t="s">
        <v>93</v>
      </c>
      <c r="D114" s="48" t="s">
        <v>71</v>
      </c>
      <c r="E114" s="33">
        <v>7520.41</v>
      </c>
      <c r="F114" s="36">
        <v>15</v>
      </c>
      <c r="G114" s="33">
        <v>2862</v>
      </c>
      <c r="H114" s="36">
        <v>1129</v>
      </c>
      <c r="I114" s="33">
        <f t="shared" si="18"/>
        <v>4658.41</v>
      </c>
      <c r="J114" s="37">
        <v>7520.41</v>
      </c>
      <c r="K114" s="36">
        <f t="shared" ref="K114:M114" si="34">F114</f>
        <v>15</v>
      </c>
      <c r="L114" s="42">
        <f t="shared" si="34"/>
        <v>2862</v>
      </c>
      <c r="M114" s="36">
        <f t="shared" si="34"/>
        <v>1129</v>
      </c>
      <c r="N114" s="33">
        <f t="shared" si="19"/>
        <v>4658.41</v>
      </c>
      <c r="O114" s="33">
        <f>J114</f>
        <v>7520.41</v>
      </c>
      <c r="P114" s="36">
        <f t="shared" si="23"/>
        <v>15</v>
      </c>
      <c r="Q114" s="42">
        <f t="shared" si="24"/>
        <v>2862</v>
      </c>
      <c r="R114" s="28">
        <f>Q114*4.5</f>
        <v>12879</v>
      </c>
      <c r="S114" s="36">
        <f t="shared" si="25"/>
        <v>1129</v>
      </c>
      <c r="T114" s="33">
        <f t="shared" si="21"/>
        <v>4658.41</v>
      </c>
      <c r="U114" s="33">
        <f>T114*6</f>
        <v>27950.46</v>
      </c>
    </row>
    <row r="115" customHeight="1" spans="1:21">
      <c r="A115" s="57" t="s">
        <v>88</v>
      </c>
      <c r="B115" s="63" t="s">
        <v>89</v>
      </c>
      <c r="C115" s="36" t="s">
        <v>93</v>
      </c>
      <c r="D115" s="48" t="s">
        <v>72</v>
      </c>
      <c r="E115" s="33">
        <v>7557.21</v>
      </c>
      <c r="F115" s="36">
        <v>15</v>
      </c>
      <c r="G115" s="33">
        <v>2862</v>
      </c>
      <c r="H115" s="36">
        <v>1129</v>
      </c>
      <c r="I115" s="33">
        <f t="shared" si="18"/>
        <v>4695.21</v>
      </c>
      <c r="J115" s="37">
        <v>7557.21</v>
      </c>
      <c r="K115" s="36">
        <f t="shared" ref="K115:M115" si="35">F115</f>
        <v>15</v>
      </c>
      <c r="L115" s="42">
        <f t="shared" si="35"/>
        <v>2862</v>
      </c>
      <c r="M115" s="36">
        <f t="shared" si="35"/>
        <v>1129</v>
      </c>
      <c r="N115" s="33">
        <f t="shared" si="19"/>
        <v>4695.21</v>
      </c>
      <c r="O115" s="33">
        <f>J115</f>
        <v>7557.21</v>
      </c>
      <c r="P115" s="36">
        <f t="shared" si="23"/>
        <v>15</v>
      </c>
      <c r="Q115" s="42">
        <f t="shared" si="24"/>
        <v>2862</v>
      </c>
      <c r="R115" s="28">
        <f>Q115*4.5</f>
        <v>12879</v>
      </c>
      <c r="S115" s="36">
        <f t="shared" si="25"/>
        <v>1129</v>
      </c>
      <c r="T115" s="33">
        <f t="shared" si="21"/>
        <v>4695.21</v>
      </c>
      <c r="U115" s="33">
        <f>T115*6</f>
        <v>28171.26</v>
      </c>
    </row>
    <row r="116" customHeight="1" spans="1:21">
      <c r="A116" s="57" t="s">
        <v>88</v>
      </c>
      <c r="B116" s="63" t="s">
        <v>89</v>
      </c>
      <c r="C116" s="36" t="s">
        <v>93</v>
      </c>
      <c r="D116" s="48" t="s">
        <v>81</v>
      </c>
      <c r="E116" s="33">
        <v>7206.27</v>
      </c>
      <c r="F116" s="36">
        <v>15</v>
      </c>
      <c r="G116" s="33">
        <v>2862</v>
      </c>
      <c r="H116" s="36">
        <v>1129</v>
      </c>
      <c r="I116" s="33">
        <f t="shared" si="18"/>
        <v>4344.27</v>
      </c>
      <c r="J116" s="37">
        <v>7062.92</v>
      </c>
      <c r="K116" s="36">
        <f t="shared" ref="K116:M116" si="36">F116</f>
        <v>15</v>
      </c>
      <c r="L116" s="42">
        <f t="shared" si="36"/>
        <v>2862</v>
      </c>
      <c r="M116" s="36">
        <f t="shared" si="36"/>
        <v>1129</v>
      </c>
      <c r="N116" s="33">
        <f t="shared" si="19"/>
        <v>4200.92</v>
      </c>
      <c r="O116" s="33">
        <v>6965.85</v>
      </c>
      <c r="P116" s="36">
        <f t="shared" si="23"/>
        <v>15</v>
      </c>
      <c r="Q116" s="42">
        <f t="shared" si="24"/>
        <v>2862</v>
      </c>
      <c r="R116" s="28">
        <f>Q116*7</f>
        <v>20034</v>
      </c>
      <c r="S116" s="36">
        <f t="shared" si="25"/>
        <v>1129</v>
      </c>
      <c r="T116" s="33">
        <f t="shared" si="21"/>
        <v>4103.85</v>
      </c>
      <c r="U116" s="33">
        <f>T116*9</f>
        <v>36934.65</v>
      </c>
    </row>
    <row r="117" customHeight="1" spans="1:21">
      <c r="A117" s="57" t="s">
        <v>88</v>
      </c>
      <c r="B117" s="63" t="s">
        <v>89</v>
      </c>
      <c r="C117" s="36" t="s">
        <v>94</v>
      </c>
      <c r="D117" s="48" t="s">
        <v>71</v>
      </c>
      <c r="E117" s="33">
        <v>12589.9</v>
      </c>
      <c r="F117" s="36">
        <v>13</v>
      </c>
      <c r="G117" s="33">
        <v>4073</v>
      </c>
      <c r="H117" s="36">
        <v>1144</v>
      </c>
      <c r="I117" s="33">
        <f t="shared" si="18"/>
        <v>8516.9</v>
      </c>
      <c r="J117" s="37">
        <v>12007.53</v>
      </c>
      <c r="K117" s="36">
        <f t="shared" ref="K117:P117" si="37">F117</f>
        <v>13</v>
      </c>
      <c r="L117" s="42">
        <v>3492</v>
      </c>
      <c r="M117" s="36">
        <f t="shared" si="37"/>
        <v>1144</v>
      </c>
      <c r="N117" s="33">
        <f t="shared" si="19"/>
        <v>8515.53</v>
      </c>
      <c r="O117" s="33">
        <v>12007.53</v>
      </c>
      <c r="P117" s="36">
        <f t="shared" si="37"/>
        <v>13</v>
      </c>
      <c r="Q117" s="42">
        <v>3492</v>
      </c>
      <c r="R117" s="28">
        <f>Q117*4.5</f>
        <v>15714</v>
      </c>
      <c r="S117" s="36">
        <f t="shared" ref="S117:S119" si="38">M117</f>
        <v>1144</v>
      </c>
      <c r="T117" s="33">
        <f t="shared" si="21"/>
        <v>8515.53</v>
      </c>
      <c r="U117" s="33">
        <f>T117*6</f>
        <v>51093.18</v>
      </c>
    </row>
    <row r="118" customHeight="1" spans="1:21">
      <c r="A118" s="57" t="s">
        <v>88</v>
      </c>
      <c r="B118" s="63" t="s">
        <v>89</v>
      </c>
      <c r="C118" s="36" t="s">
        <v>94</v>
      </c>
      <c r="D118" s="48" t="s">
        <v>72</v>
      </c>
      <c r="E118" s="33">
        <v>13442.82</v>
      </c>
      <c r="F118" s="36">
        <v>13</v>
      </c>
      <c r="G118" s="33">
        <v>4073</v>
      </c>
      <c r="H118" s="36">
        <v>1144</v>
      </c>
      <c r="I118" s="33">
        <f t="shared" si="18"/>
        <v>9369.82</v>
      </c>
      <c r="J118" s="37">
        <v>12011.83</v>
      </c>
      <c r="K118" s="36">
        <f t="shared" ref="K118:P118" si="39">F118</f>
        <v>13</v>
      </c>
      <c r="L118" s="42">
        <v>3492</v>
      </c>
      <c r="M118" s="36">
        <f t="shared" si="39"/>
        <v>1144</v>
      </c>
      <c r="N118" s="33">
        <f t="shared" si="19"/>
        <v>8519.83</v>
      </c>
      <c r="O118" s="33">
        <v>12011.83</v>
      </c>
      <c r="P118" s="36">
        <f t="shared" si="39"/>
        <v>13</v>
      </c>
      <c r="Q118" s="42">
        <v>3492</v>
      </c>
      <c r="R118" s="28">
        <f>Q118*4.5</f>
        <v>15714</v>
      </c>
      <c r="S118" s="36">
        <f t="shared" si="38"/>
        <v>1144</v>
      </c>
      <c r="T118" s="33">
        <f t="shared" si="21"/>
        <v>8519.83</v>
      </c>
      <c r="U118" s="33">
        <f>T118*6</f>
        <v>51118.98</v>
      </c>
    </row>
    <row r="119" customHeight="1" spans="1:21">
      <c r="A119" s="57" t="s">
        <v>88</v>
      </c>
      <c r="B119" s="63" t="s">
        <v>89</v>
      </c>
      <c r="C119" s="36" t="s">
        <v>94</v>
      </c>
      <c r="D119" s="48" t="s">
        <v>81</v>
      </c>
      <c r="E119" s="33">
        <v>13040.21</v>
      </c>
      <c r="F119" s="36">
        <v>13</v>
      </c>
      <c r="G119" s="33">
        <v>4073</v>
      </c>
      <c r="H119" s="36">
        <v>1144</v>
      </c>
      <c r="I119" s="33">
        <f t="shared" si="18"/>
        <v>8967.21</v>
      </c>
      <c r="J119" s="37">
        <v>12301.67</v>
      </c>
      <c r="K119" s="36">
        <f t="shared" ref="K119:P119" si="40">F119</f>
        <v>13</v>
      </c>
      <c r="L119" s="42">
        <v>3492</v>
      </c>
      <c r="M119" s="36">
        <f t="shared" si="40"/>
        <v>1144</v>
      </c>
      <c r="N119" s="33">
        <f t="shared" si="19"/>
        <v>8809.67</v>
      </c>
      <c r="O119" s="33">
        <v>12301.67</v>
      </c>
      <c r="P119" s="36">
        <f t="shared" si="40"/>
        <v>13</v>
      </c>
      <c r="Q119" s="42">
        <v>3492</v>
      </c>
      <c r="R119" s="28">
        <f>Q119*7</f>
        <v>24444</v>
      </c>
      <c r="S119" s="36">
        <f t="shared" si="38"/>
        <v>1144</v>
      </c>
      <c r="T119" s="33">
        <f t="shared" si="21"/>
        <v>8809.67</v>
      </c>
      <c r="U119" s="33">
        <f>T119*9</f>
        <v>79287.03</v>
      </c>
    </row>
    <row r="120" customHeight="1" spans="1:21">
      <c r="A120" s="36" t="s">
        <v>95</v>
      </c>
      <c r="B120" s="36"/>
      <c r="C120" s="46"/>
      <c r="D120" s="58"/>
      <c r="E120" s="33">
        <f t="shared" ref="E120:J120" si="41">SUM(E102:E119)</f>
        <v>186524.89</v>
      </c>
      <c r="F120" s="36"/>
      <c r="G120" s="33">
        <f t="shared" si="41"/>
        <v>34782</v>
      </c>
      <c r="H120" s="36"/>
      <c r="I120" s="33">
        <f t="shared" si="41"/>
        <v>151742.89</v>
      </c>
      <c r="J120" s="37">
        <f t="shared" si="41"/>
        <v>178650.85</v>
      </c>
      <c r="K120" s="36"/>
      <c r="L120" s="42">
        <f t="shared" ref="L120:O120" si="42">SUM(L102:L119)</f>
        <v>33039</v>
      </c>
      <c r="M120" s="36"/>
      <c r="N120" s="33">
        <f t="shared" si="42"/>
        <v>145611.85</v>
      </c>
      <c r="O120" s="33">
        <f t="shared" si="42"/>
        <v>175300.27</v>
      </c>
      <c r="P120" s="36"/>
      <c r="Q120" s="42">
        <f>SUM(Q102:Q119)</f>
        <v>33039</v>
      </c>
      <c r="R120" s="36"/>
      <c r="S120" s="36"/>
      <c r="T120" s="33">
        <f>SUM(T102:T119)</f>
        <v>142261.27</v>
      </c>
      <c r="U120" s="33"/>
    </row>
    <row r="121" customHeight="1" spans="1:21">
      <c r="A121" s="46" t="s">
        <v>96</v>
      </c>
      <c r="B121" s="36"/>
      <c r="C121" s="46"/>
      <c r="D121" s="58"/>
      <c r="E121" s="33">
        <f t="shared" ref="E121:J121" si="43">E120+E101+E91+E81</f>
        <v>639070.21</v>
      </c>
      <c r="F121" s="36"/>
      <c r="G121" s="33">
        <f t="shared" si="43"/>
        <v>45616.69</v>
      </c>
      <c r="H121" s="36"/>
      <c r="I121" s="33">
        <f t="shared" si="43"/>
        <v>593529.6</v>
      </c>
      <c r="J121" s="33">
        <f t="shared" si="43"/>
        <v>626223.67</v>
      </c>
      <c r="K121" s="36"/>
      <c r="L121" s="42">
        <f t="shared" ref="L121:O121" si="44">L120+L101+L91+L81</f>
        <v>43873.69</v>
      </c>
      <c r="M121" s="36"/>
      <c r="N121" s="33">
        <f t="shared" si="44"/>
        <v>582349.98</v>
      </c>
      <c r="O121" s="33">
        <f t="shared" si="44"/>
        <v>599439.87</v>
      </c>
      <c r="P121" s="33"/>
      <c r="Q121" s="33">
        <f>Q120+Q101+Q91+Q81</f>
        <v>43873.69</v>
      </c>
      <c r="R121" s="33"/>
      <c r="S121" s="33"/>
      <c r="T121" s="33">
        <f>T120+T101+T91+T81</f>
        <v>555566.18</v>
      </c>
      <c r="U121" s="33"/>
    </row>
  </sheetData>
  <mergeCells count="14">
    <mergeCell ref="A1:U1"/>
    <mergeCell ref="F2:G2"/>
    <mergeCell ref="H2:I2"/>
    <mergeCell ref="K2:L2"/>
    <mergeCell ref="M2:N2"/>
    <mergeCell ref="P2:R2"/>
    <mergeCell ref="S2:U2"/>
    <mergeCell ref="A2:A3"/>
    <mergeCell ref="B2:B3"/>
    <mergeCell ref="C2:C3"/>
    <mergeCell ref="D2:D3"/>
    <mergeCell ref="E2:E3"/>
    <mergeCell ref="J2:J3"/>
    <mergeCell ref="O2:O3"/>
  </mergeCells>
  <pageMargins left="0.354166666666667" right="0.275" top="1" bottom="1" header="0.5" footer="0.5"/>
  <pageSetup paperSize="9" scale="5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1"/>
  <sheetViews>
    <sheetView zoomScale="80" zoomScaleNormal="80" workbookViewId="0">
      <pane xSplit="1" topLeftCell="B1" activePane="topRight" state="frozen"/>
      <selection/>
      <selection pane="topRight" activeCell="A1" sqref="A1:U1"/>
    </sheetView>
  </sheetViews>
  <sheetFormatPr defaultColWidth="9" defaultRowHeight="28" customHeight="1"/>
  <cols>
    <col min="1" max="1" width="27.225" customWidth="1"/>
    <col min="2" max="2" width="17.0833333333333" style="3" customWidth="1"/>
    <col min="3" max="3" width="12.1333333333333" style="4" customWidth="1"/>
    <col min="4" max="4" width="13.0583333333333" style="5" customWidth="1"/>
    <col min="5" max="5" width="10.25" style="6" customWidth="1"/>
    <col min="6" max="6" width="10.8333333333333" style="4" customWidth="1"/>
    <col min="7" max="7" width="9.88333333333333" style="6" customWidth="1"/>
    <col min="8" max="8" width="11" style="4" customWidth="1"/>
    <col min="9" max="9" width="10.8833333333333" style="6" customWidth="1"/>
    <col min="10" max="10" width="13.75" style="7" customWidth="1"/>
    <col min="11" max="11" width="10.4166666666667" style="4" customWidth="1"/>
    <col min="12" max="12" width="10.8333333333333" style="8" customWidth="1"/>
    <col min="13" max="13" width="11" style="4" customWidth="1"/>
    <col min="14" max="14" width="10.8833333333333" style="6" customWidth="1"/>
    <col min="15" max="15" width="12.1833333333333" style="6" customWidth="1"/>
    <col min="16" max="16" width="10.4166666666667" style="4" customWidth="1"/>
    <col min="17" max="17" width="12.9166666666667" style="8" customWidth="1"/>
    <col min="18" max="18" width="15.4166666666667" style="6" customWidth="1"/>
    <col min="19" max="19" width="13.475" style="6" customWidth="1"/>
    <col min="20" max="20" width="12.6416666666667" style="6" customWidth="1"/>
    <col min="21" max="21" width="13.75" style="6" customWidth="1"/>
    <col min="22" max="22" width="10" style="9" customWidth="1"/>
  </cols>
  <sheetData>
    <row r="1" customFormat="1" ht="60" customHeight="1" spans="1:2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1"/>
      <c r="S1" s="11"/>
      <c r="T1" s="10"/>
      <c r="U1" s="10"/>
      <c r="V1" s="9"/>
    </row>
    <row r="2" s="1" customFormat="1" customHeight="1" spans="1:22">
      <c r="A2" s="12" t="s">
        <v>1</v>
      </c>
      <c r="B2" s="13" t="s">
        <v>2</v>
      </c>
      <c r="C2" s="12" t="s">
        <v>3</v>
      </c>
      <c r="D2" s="13" t="s">
        <v>4</v>
      </c>
      <c r="E2" s="14" t="s">
        <v>5</v>
      </c>
      <c r="F2" s="15" t="s">
        <v>6</v>
      </c>
      <c r="G2" s="16"/>
      <c r="H2" s="12" t="s">
        <v>7</v>
      </c>
      <c r="I2" s="17"/>
      <c r="J2" s="18" t="s">
        <v>8</v>
      </c>
      <c r="K2" s="12" t="s">
        <v>6</v>
      </c>
      <c r="L2" s="19"/>
      <c r="M2" s="12" t="s">
        <v>7</v>
      </c>
      <c r="N2" s="17"/>
      <c r="O2" s="14" t="s">
        <v>97</v>
      </c>
      <c r="P2" s="20" t="s">
        <v>98</v>
      </c>
      <c r="Q2" s="21"/>
      <c r="R2" s="22"/>
      <c r="S2" s="23" t="s">
        <v>99</v>
      </c>
      <c r="T2" s="21"/>
      <c r="U2" s="22"/>
      <c r="V2" s="24" t="s">
        <v>100</v>
      </c>
    </row>
    <row r="3" s="1" customFormat="1" customHeight="1" spans="1:22">
      <c r="A3" s="12"/>
      <c r="B3" s="13"/>
      <c r="C3" s="12"/>
      <c r="D3" s="13"/>
      <c r="E3" s="14"/>
      <c r="F3" s="12" t="s">
        <v>10</v>
      </c>
      <c r="G3" s="17" t="s">
        <v>11</v>
      </c>
      <c r="H3" s="12" t="s">
        <v>10</v>
      </c>
      <c r="I3" s="17" t="s">
        <v>11</v>
      </c>
      <c r="J3" s="25"/>
      <c r="K3" s="12" t="s">
        <v>10</v>
      </c>
      <c r="L3" s="19" t="s">
        <v>11</v>
      </c>
      <c r="M3" s="12" t="s">
        <v>10</v>
      </c>
      <c r="N3" s="17" t="s">
        <v>11</v>
      </c>
      <c r="O3" s="14"/>
      <c r="P3" s="26" t="s">
        <v>10</v>
      </c>
      <c r="Q3" s="27" t="s">
        <v>11</v>
      </c>
      <c r="R3" s="27" t="s">
        <v>12</v>
      </c>
      <c r="S3" s="17" t="s">
        <v>10</v>
      </c>
      <c r="T3" s="17" t="s">
        <v>11</v>
      </c>
      <c r="U3" s="14" t="s">
        <v>12</v>
      </c>
      <c r="V3" s="24"/>
    </row>
    <row r="4" customHeight="1" spans="1:22">
      <c r="A4" s="28" t="s">
        <v>14</v>
      </c>
      <c r="B4" s="28" t="s">
        <v>15</v>
      </c>
      <c r="C4" s="28" t="s">
        <v>16</v>
      </c>
      <c r="D4" s="29" t="s">
        <v>17</v>
      </c>
      <c r="E4" s="30">
        <v>4000</v>
      </c>
      <c r="F4" s="28"/>
      <c r="G4" s="30"/>
      <c r="H4" s="28">
        <v>338</v>
      </c>
      <c r="I4" s="30">
        <f t="shared" ref="I4:I18" si="0">E4-G4</f>
        <v>4000</v>
      </c>
      <c r="J4" s="31">
        <v>4000</v>
      </c>
      <c r="K4" s="28"/>
      <c r="L4" s="32"/>
      <c r="M4" s="28">
        <v>326</v>
      </c>
      <c r="N4" s="30">
        <v>4000</v>
      </c>
      <c r="O4" s="30">
        <v>4000</v>
      </c>
      <c r="P4" s="28"/>
      <c r="Q4" s="32"/>
      <c r="R4" s="28">
        <f t="shared" ref="R4:R8" si="1">Q4*4.5</f>
        <v>0</v>
      </c>
      <c r="S4" s="30">
        <v>326</v>
      </c>
      <c r="T4" s="30">
        <f t="shared" ref="T4:T67" si="2">O4-Q4</f>
        <v>4000</v>
      </c>
      <c r="U4" s="33">
        <f t="shared" ref="U4:U8" si="3">T4*6</f>
        <v>24000</v>
      </c>
      <c r="V4" s="34">
        <f>R4+U4</f>
        <v>24000</v>
      </c>
    </row>
    <row r="5" customHeight="1" spans="1:22">
      <c r="A5" s="28" t="s">
        <v>14</v>
      </c>
      <c r="B5" s="28" t="s">
        <v>15</v>
      </c>
      <c r="C5" s="28" t="s">
        <v>16</v>
      </c>
      <c r="D5" s="29" t="s">
        <v>17</v>
      </c>
      <c r="E5" s="30">
        <v>4000</v>
      </c>
      <c r="F5" s="28"/>
      <c r="G5" s="30"/>
      <c r="H5" s="28">
        <v>338</v>
      </c>
      <c r="I5" s="30">
        <f t="shared" si="0"/>
        <v>4000</v>
      </c>
      <c r="J5" s="31">
        <v>4000</v>
      </c>
      <c r="K5" s="28"/>
      <c r="L5" s="32"/>
      <c r="M5" s="28">
        <v>326</v>
      </c>
      <c r="N5" s="30">
        <v>4000</v>
      </c>
      <c r="O5" s="30">
        <v>4000</v>
      </c>
      <c r="P5" s="28"/>
      <c r="Q5" s="32"/>
      <c r="R5" s="28">
        <f t="shared" si="1"/>
        <v>0</v>
      </c>
      <c r="S5" s="30">
        <v>326</v>
      </c>
      <c r="T5" s="30">
        <f t="shared" si="2"/>
        <v>4000</v>
      </c>
      <c r="U5" s="33">
        <f t="shared" si="3"/>
        <v>24000</v>
      </c>
      <c r="V5" s="34">
        <f t="shared" ref="V5:V36" si="4">R5+U5</f>
        <v>24000</v>
      </c>
    </row>
    <row r="6" customHeight="1" spans="1:22">
      <c r="A6" s="28" t="s">
        <v>14</v>
      </c>
      <c r="B6" s="28" t="s">
        <v>15</v>
      </c>
      <c r="C6" s="28" t="s">
        <v>16</v>
      </c>
      <c r="D6" s="29" t="s">
        <v>18</v>
      </c>
      <c r="E6" s="30">
        <v>363.31</v>
      </c>
      <c r="F6" s="28"/>
      <c r="G6" s="30"/>
      <c r="H6" s="28">
        <v>35</v>
      </c>
      <c r="I6" s="30">
        <f t="shared" si="0"/>
        <v>363.31</v>
      </c>
      <c r="J6" s="31">
        <v>357.62</v>
      </c>
      <c r="K6" s="28"/>
      <c r="L6" s="32"/>
      <c r="M6" s="28">
        <v>35</v>
      </c>
      <c r="N6" s="30">
        <v>357.62</v>
      </c>
      <c r="O6" s="30">
        <v>357.62</v>
      </c>
      <c r="P6" s="28"/>
      <c r="Q6" s="32"/>
      <c r="R6" s="28">
        <f>Q6*7</f>
        <v>0</v>
      </c>
      <c r="S6" s="30">
        <v>35</v>
      </c>
      <c r="T6" s="30">
        <f t="shared" si="2"/>
        <v>357.62</v>
      </c>
      <c r="U6" s="33">
        <f>T6*9</f>
        <v>3218.58</v>
      </c>
      <c r="V6" s="34">
        <f t="shared" si="4"/>
        <v>3218.58</v>
      </c>
    </row>
    <row r="7" customHeight="1" spans="1:22">
      <c r="A7" s="28" t="s">
        <v>19</v>
      </c>
      <c r="B7" s="28" t="s">
        <v>20</v>
      </c>
      <c r="C7" s="28" t="s">
        <v>21</v>
      </c>
      <c r="D7" s="29" t="s">
        <v>22</v>
      </c>
      <c r="E7" s="30">
        <v>3800</v>
      </c>
      <c r="F7" s="28"/>
      <c r="G7" s="30"/>
      <c r="H7" s="28">
        <v>453</v>
      </c>
      <c r="I7" s="30">
        <f t="shared" si="0"/>
        <v>3800</v>
      </c>
      <c r="J7" s="31">
        <v>3800</v>
      </c>
      <c r="K7" s="28"/>
      <c r="L7" s="32"/>
      <c r="M7" s="28">
        <v>446</v>
      </c>
      <c r="N7" s="30">
        <v>3800</v>
      </c>
      <c r="O7" s="30">
        <v>3800</v>
      </c>
      <c r="P7" s="28"/>
      <c r="Q7" s="32"/>
      <c r="R7" s="28">
        <f t="shared" si="1"/>
        <v>0</v>
      </c>
      <c r="S7" s="30">
        <v>446</v>
      </c>
      <c r="T7" s="30">
        <f t="shared" si="2"/>
        <v>3800</v>
      </c>
      <c r="U7" s="33">
        <f t="shared" si="3"/>
        <v>22800</v>
      </c>
      <c r="V7" s="34">
        <f t="shared" si="4"/>
        <v>22800</v>
      </c>
    </row>
    <row r="8" customHeight="1" spans="1:22">
      <c r="A8" s="28" t="s">
        <v>19</v>
      </c>
      <c r="B8" s="28" t="s">
        <v>20</v>
      </c>
      <c r="C8" s="28" t="s">
        <v>21</v>
      </c>
      <c r="D8" s="29" t="s">
        <v>23</v>
      </c>
      <c r="E8" s="30">
        <v>3800</v>
      </c>
      <c r="F8" s="28"/>
      <c r="G8" s="30"/>
      <c r="H8" s="28">
        <v>467</v>
      </c>
      <c r="I8" s="30">
        <f t="shared" si="0"/>
        <v>3800</v>
      </c>
      <c r="J8" s="31">
        <v>3800</v>
      </c>
      <c r="K8" s="28"/>
      <c r="L8" s="32"/>
      <c r="M8" s="28">
        <v>446</v>
      </c>
      <c r="N8" s="30">
        <v>3800</v>
      </c>
      <c r="O8" s="30">
        <v>3800</v>
      </c>
      <c r="P8" s="28"/>
      <c r="Q8" s="32"/>
      <c r="R8" s="28">
        <f t="shared" si="1"/>
        <v>0</v>
      </c>
      <c r="S8" s="30">
        <v>446</v>
      </c>
      <c r="T8" s="30">
        <f t="shared" si="2"/>
        <v>3800</v>
      </c>
      <c r="U8" s="33">
        <f t="shared" si="3"/>
        <v>22800</v>
      </c>
      <c r="V8" s="34">
        <f t="shared" si="4"/>
        <v>22800</v>
      </c>
    </row>
    <row r="9" customHeight="1" spans="1:22">
      <c r="A9" s="28" t="s">
        <v>19</v>
      </c>
      <c r="B9" s="28" t="s">
        <v>20</v>
      </c>
      <c r="C9" s="28" t="s">
        <v>21</v>
      </c>
      <c r="D9" s="29" t="s">
        <v>18</v>
      </c>
      <c r="E9" s="30">
        <v>2610.01</v>
      </c>
      <c r="F9" s="28"/>
      <c r="G9" s="30"/>
      <c r="H9" s="28">
        <v>381</v>
      </c>
      <c r="I9" s="30">
        <f t="shared" si="0"/>
        <v>2610.01</v>
      </c>
      <c r="J9" s="31">
        <v>2046.46</v>
      </c>
      <c r="K9" s="28"/>
      <c r="L9" s="32"/>
      <c r="M9" s="28">
        <v>304</v>
      </c>
      <c r="N9" s="30">
        <v>2046.46</v>
      </c>
      <c r="O9" s="30">
        <v>2046.46</v>
      </c>
      <c r="P9" s="28"/>
      <c r="Q9" s="32"/>
      <c r="R9" s="28">
        <f>Q9*7</f>
        <v>0</v>
      </c>
      <c r="S9" s="30">
        <v>304</v>
      </c>
      <c r="T9" s="30">
        <f t="shared" si="2"/>
        <v>2046.46</v>
      </c>
      <c r="U9" s="33">
        <f>T9*9</f>
        <v>18418.14</v>
      </c>
      <c r="V9" s="34">
        <f t="shared" si="4"/>
        <v>18418.14</v>
      </c>
    </row>
    <row r="10" customHeight="1" spans="1:22">
      <c r="A10" s="28" t="s">
        <v>19</v>
      </c>
      <c r="B10" s="28" t="s">
        <v>20</v>
      </c>
      <c r="C10" s="28" t="s">
        <v>24</v>
      </c>
      <c r="D10" s="29" t="s">
        <v>22</v>
      </c>
      <c r="E10" s="30">
        <v>3000</v>
      </c>
      <c r="F10" s="28"/>
      <c r="G10" s="30"/>
      <c r="H10" s="28">
        <v>523</v>
      </c>
      <c r="I10" s="30">
        <f t="shared" si="0"/>
        <v>3000</v>
      </c>
      <c r="J10" s="31">
        <v>3000</v>
      </c>
      <c r="K10" s="28"/>
      <c r="L10" s="32"/>
      <c r="M10" s="28">
        <v>502</v>
      </c>
      <c r="N10" s="30">
        <v>3000</v>
      </c>
      <c r="O10" s="30">
        <v>3000</v>
      </c>
      <c r="P10" s="28"/>
      <c r="Q10" s="32"/>
      <c r="R10" s="28">
        <f t="shared" ref="R10:R14" si="5">Q10*4.5</f>
        <v>0</v>
      </c>
      <c r="S10" s="30">
        <v>502</v>
      </c>
      <c r="T10" s="30">
        <f t="shared" si="2"/>
        <v>3000</v>
      </c>
      <c r="U10" s="33">
        <f t="shared" ref="U10:U14" si="6">T10*6</f>
        <v>18000</v>
      </c>
      <c r="V10" s="34">
        <f t="shared" si="4"/>
        <v>18000</v>
      </c>
    </row>
    <row r="11" customHeight="1" spans="1:22">
      <c r="A11" s="28" t="s">
        <v>19</v>
      </c>
      <c r="B11" s="28" t="s">
        <v>20</v>
      </c>
      <c r="C11" s="28" t="s">
        <v>24</v>
      </c>
      <c r="D11" s="29" t="s">
        <v>23</v>
      </c>
      <c r="E11" s="30">
        <v>3000</v>
      </c>
      <c r="F11" s="28"/>
      <c r="G11" s="30"/>
      <c r="H11" s="28">
        <v>523</v>
      </c>
      <c r="I11" s="30">
        <f t="shared" si="0"/>
        <v>3000</v>
      </c>
      <c r="J11" s="31">
        <v>3000</v>
      </c>
      <c r="K11" s="28"/>
      <c r="L11" s="32"/>
      <c r="M11" s="28">
        <v>502</v>
      </c>
      <c r="N11" s="30">
        <v>3000</v>
      </c>
      <c r="O11" s="30">
        <v>3000</v>
      </c>
      <c r="P11" s="28"/>
      <c r="Q11" s="32"/>
      <c r="R11" s="28">
        <f t="shared" si="5"/>
        <v>0</v>
      </c>
      <c r="S11" s="30">
        <v>502</v>
      </c>
      <c r="T11" s="30">
        <f t="shared" si="2"/>
        <v>3000</v>
      </c>
      <c r="U11" s="33">
        <f t="shared" si="6"/>
        <v>18000</v>
      </c>
      <c r="V11" s="34">
        <f t="shared" si="4"/>
        <v>18000</v>
      </c>
    </row>
    <row r="12" customHeight="1" spans="1:22">
      <c r="A12" s="28" t="s">
        <v>19</v>
      </c>
      <c r="B12" s="28" t="s">
        <v>20</v>
      </c>
      <c r="C12" s="28" t="s">
        <v>24</v>
      </c>
      <c r="D12" s="29" t="s">
        <v>18</v>
      </c>
      <c r="E12" s="30">
        <v>3000</v>
      </c>
      <c r="F12" s="28"/>
      <c r="G12" s="30"/>
      <c r="H12" s="28">
        <v>523</v>
      </c>
      <c r="I12" s="30">
        <f t="shared" si="0"/>
        <v>3000</v>
      </c>
      <c r="J12" s="31">
        <v>3000</v>
      </c>
      <c r="K12" s="28"/>
      <c r="L12" s="32"/>
      <c r="M12" s="28">
        <v>502</v>
      </c>
      <c r="N12" s="30">
        <v>3000</v>
      </c>
      <c r="O12" s="30">
        <v>3000</v>
      </c>
      <c r="P12" s="28"/>
      <c r="Q12" s="32"/>
      <c r="R12" s="28">
        <f>Q12*7</f>
        <v>0</v>
      </c>
      <c r="S12" s="30">
        <v>502</v>
      </c>
      <c r="T12" s="30">
        <f t="shared" si="2"/>
        <v>3000</v>
      </c>
      <c r="U12" s="33">
        <f>T12*9</f>
        <v>27000</v>
      </c>
      <c r="V12" s="34">
        <f t="shared" si="4"/>
        <v>27000</v>
      </c>
    </row>
    <row r="13" customHeight="1" spans="1:22">
      <c r="A13" s="28" t="s">
        <v>19</v>
      </c>
      <c r="B13" s="28" t="s">
        <v>20</v>
      </c>
      <c r="C13" s="28" t="s">
        <v>25</v>
      </c>
      <c r="D13" s="29" t="s">
        <v>22</v>
      </c>
      <c r="E13" s="30">
        <v>4000</v>
      </c>
      <c r="F13" s="28"/>
      <c r="G13" s="30"/>
      <c r="H13" s="28">
        <v>369</v>
      </c>
      <c r="I13" s="30">
        <f t="shared" si="0"/>
        <v>4000</v>
      </c>
      <c r="J13" s="31">
        <v>4000</v>
      </c>
      <c r="K13" s="28"/>
      <c r="L13" s="32"/>
      <c r="M13" s="28">
        <v>381</v>
      </c>
      <c r="N13" s="30">
        <v>4000</v>
      </c>
      <c r="O13" s="30">
        <f t="shared" ref="O13:O18" si="7">N13</f>
        <v>4000</v>
      </c>
      <c r="P13" s="28"/>
      <c r="Q13" s="32"/>
      <c r="R13" s="28">
        <f t="shared" si="5"/>
        <v>0</v>
      </c>
      <c r="S13" s="30">
        <v>381</v>
      </c>
      <c r="T13" s="30">
        <f t="shared" si="2"/>
        <v>4000</v>
      </c>
      <c r="U13" s="33">
        <f t="shared" si="6"/>
        <v>24000</v>
      </c>
      <c r="V13" s="34">
        <f t="shared" si="4"/>
        <v>24000</v>
      </c>
    </row>
    <row r="14" customHeight="1" spans="1:22">
      <c r="A14" s="28" t="s">
        <v>19</v>
      </c>
      <c r="B14" s="28" t="s">
        <v>20</v>
      </c>
      <c r="C14" s="28" t="s">
        <v>25</v>
      </c>
      <c r="D14" s="29" t="s">
        <v>23</v>
      </c>
      <c r="E14" s="30">
        <v>4000</v>
      </c>
      <c r="F14" s="28"/>
      <c r="G14" s="30"/>
      <c r="H14" s="28">
        <v>369</v>
      </c>
      <c r="I14" s="30">
        <f t="shared" si="0"/>
        <v>4000</v>
      </c>
      <c r="J14" s="31">
        <v>4000</v>
      </c>
      <c r="K14" s="28"/>
      <c r="L14" s="32"/>
      <c r="M14" s="28">
        <v>381</v>
      </c>
      <c r="N14" s="30">
        <v>4000</v>
      </c>
      <c r="O14" s="30">
        <f t="shared" si="7"/>
        <v>4000</v>
      </c>
      <c r="P14" s="28"/>
      <c r="Q14" s="32"/>
      <c r="R14" s="28">
        <f t="shared" si="5"/>
        <v>0</v>
      </c>
      <c r="S14" s="30">
        <v>381</v>
      </c>
      <c r="T14" s="30">
        <f t="shared" si="2"/>
        <v>4000</v>
      </c>
      <c r="U14" s="33">
        <f t="shared" si="6"/>
        <v>24000</v>
      </c>
      <c r="V14" s="34">
        <f t="shared" si="4"/>
        <v>24000</v>
      </c>
    </row>
    <row r="15" customHeight="1" spans="1:22">
      <c r="A15" s="28" t="s">
        <v>19</v>
      </c>
      <c r="B15" s="28" t="s">
        <v>20</v>
      </c>
      <c r="C15" s="28" t="s">
        <v>25</v>
      </c>
      <c r="D15" s="29" t="s">
        <v>18</v>
      </c>
      <c r="E15" s="30">
        <v>2105.5</v>
      </c>
      <c r="F15" s="28"/>
      <c r="G15" s="30"/>
      <c r="H15" s="28">
        <v>196</v>
      </c>
      <c r="I15" s="30">
        <f t="shared" si="0"/>
        <v>2105.5</v>
      </c>
      <c r="J15" s="31">
        <v>2105.5</v>
      </c>
      <c r="K15" s="28"/>
      <c r="L15" s="32"/>
      <c r="M15" s="28">
        <v>196</v>
      </c>
      <c r="N15" s="30">
        <v>2105.5</v>
      </c>
      <c r="O15" s="30">
        <f t="shared" si="7"/>
        <v>2105.5</v>
      </c>
      <c r="P15" s="28"/>
      <c r="Q15" s="32"/>
      <c r="R15" s="28">
        <f>Q15*7</f>
        <v>0</v>
      </c>
      <c r="S15" s="30">
        <v>196</v>
      </c>
      <c r="T15" s="30">
        <f t="shared" si="2"/>
        <v>2105.5</v>
      </c>
      <c r="U15" s="33">
        <f>T15*9</f>
        <v>18949.5</v>
      </c>
      <c r="V15" s="34">
        <f t="shared" si="4"/>
        <v>18949.5</v>
      </c>
    </row>
    <row r="16" customHeight="1" spans="1:22">
      <c r="A16" s="35" t="s">
        <v>19</v>
      </c>
      <c r="B16" s="28" t="s">
        <v>20</v>
      </c>
      <c r="C16" s="35" t="s">
        <v>26</v>
      </c>
      <c r="D16" s="29" t="s">
        <v>27</v>
      </c>
      <c r="E16" s="30">
        <v>6000</v>
      </c>
      <c r="F16" s="28"/>
      <c r="G16" s="30"/>
      <c r="H16" s="28">
        <v>639</v>
      </c>
      <c r="I16" s="30">
        <f t="shared" si="0"/>
        <v>6000</v>
      </c>
      <c r="J16" s="31">
        <v>6000</v>
      </c>
      <c r="K16" s="28"/>
      <c r="L16" s="32"/>
      <c r="M16" s="28">
        <v>594</v>
      </c>
      <c r="N16" s="30">
        <v>6000</v>
      </c>
      <c r="O16" s="30">
        <f t="shared" si="7"/>
        <v>6000</v>
      </c>
      <c r="P16" s="28"/>
      <c r="Q16" s="32"/>
      <c r="R16" s="28">
        <f t="shared" ref="R16:R20" si="8">Q16*4.5</f>
        <v>0</v>
      </c>
      <c r="S16" s="30">
        <v>594</v>
      </c>
      <c r="T16" s="30">
        <f t="shared" si="2"/>
        <v>6000</v>
      </c>
      <c r="U16" s="33">
        <f t="shared" ref="U16:U20" si="9">T16*6</f>
        <v>36000</v>
      </c>
      <c r="V16" s="34">
        <f t="shared" si="4"/>
        <v>36000</v>
      </c>
    </row>
    <row r="17" customHeight="1" spans="1:22">
      <c r="A17" s="35" t="s">
        <v>19</v>
      </c>
      <c r="B17" s="28" t="s">
        <v>20</v>
      </c>
      <c r="C17" s="35" t="s">
        <v>26</v>
      </c>
      <c r="D17" s="29" t="s">
        <v>27</v>
      </c>
      <c r="E17" s="30">
        <v>6000</v>
      </c>
      <c r="F17" s="36"/>
      <c r="G17" s="30"/>
      <c r="H17" s="36">
        <v>639</v>
      </c>
      <c r="I17" s="30">
        <f t="shared" si="0"/>
        <v>6000</v>
      </c>
      <c r="J17" s="37">
        <v>6000</v>
      </c>
      <c r="K17" s="28"/>
      <c r="L17" s="32"/>
      <c r="M17" s="28">
        <v>594</v>
      </c>
      <c r="N17" s="30">
        <v>6000</v>
      </c>
      <c r="O17" s="30">
        <f t="shared" si="7"/>
        <v>6000</v>
      </c>
      <c r="P17" s="28"/>
      <c r="Q17" s="32"/>
      <c r="R17" s="28">
        <f t="shared" si="8"/>
        <v>0</v>
      </c>
      <c r="S17" s="30">
        <v>594</v>
      </c>
      <c r="T17" s="30">
        <f t="shared" si="2"/>
        <v>6000</v>
      </c>
      <c r="U17" s="33">
        <f t="shared" si="9"/>
        <v>36000</v>
      </c>
      <c r="V17" s="34">
        <f t="shared" si="4"/>
        <v>36000</v>
      </c>
    </row>
    <row r="18" customHeight="1" spans="1:22">
      <c r="A18" s="35" t="s">
        <v>19</v>
      </c>
      <c r="B18" s="28" t="s">
        <v>20</v>
      </c>
      <c r="C18" s="35" t="s">
        <v>26</v>
      </c>
      <c r="D18" s="29" t="s">
        <v>18</v>
      </c>
      <c r="E18" s="30">
        <v>6000</v>
      </c>
      <c r="F18" s="36"/>
      <c r="G18" s="30"/>
      <c r="H18" s="36">
        <v>639</v>
      </c>
      <c r="I18" s="30">
        <f t="shared" si="0"/>
        <v>6000</v>
      </c>
      <c r="J18" s="37">
        <v>6000</v>
      </c>
      <c r="K18" s="28"/>
      <c r="L18" s="32"/>
      <c r="M18" s="28">
        <v>594</v>
      </c>
      <c r="N18" s="30">
        <v>6000</v>
      </c>
      <c r="O18" s="30">
        <f t="shared" si="7"/>
        <v>6000</v>
      </c>
      <c r="P18" s="28"/>
      <c r="Q18" s="32"/>
      <c r="R18" s="28">
        <f>Q18*7</f>
        <v>0</v>
      </c>
      <c r="S18" s="30">
        <v>594</v>
      </c>
      <c r="T18" s="30">
        <f t="shared" si="2"/>
        <v>6000</v>
      </c>
      <c r="U18" s="33">
        <f>T18*9</f>
        <v>54000</v>
      </c>
      <c r="V18" s="34">
        <f t="shared" si="4"/>
        <v>54000</v>
      </c>
    </row>
    <row r="19" customHeight="1" spans="1:22">
      <c r="A19" s="28" t="s">
        <v>28</v>
      </c>
      <c r="B19" s="28" t="s">
        <v>29</v>
      </c>
      <c r="C19" s="29" t="s">
        <v>30</v>
      </c>
      <c r="D19" s="29" t="s">
        <v>17</v>
      </c>
      <c r="E19" s="30">
        <f t="shared" ref="E19:E27" si="10">G19+I19</f>
        <v>2998.21</v>
      </c>
      <c r="F19" s="28">
        <v>3</v>
      </c>
      <c r="G19" s="30">
        <v>777.21</v>
      </c>
      <c r="H19" s="28">
        <v>270</v>
      </c>
      <c r="I19" s="30">
        <v>2221</v>
      </c>
      <c r="J19" s="31">
        <v>2998.21</v>
      </c>
      <c r="K19" s="28">
        <v>3</v>
      </c>
      <c r="L19" s="32">
        <v>777.21</v>
      </c>
      <c r="M19" s="28">
        <v>270</v>
      </c>
      <c r="N19" s="30">
        <v>2221</v>
      </c>
      <c r="O19" s="30">
        <f t="shared" ref="O19:O24" si="11">J19</f>
        <v>2998.21</v>
      </c>
      <c r="P19" s="28">
        <v>3</v>
      </c>
      <c r="Q19" s="32">
        <v>777.21</v>
      </c>
      <c r="R19" s="28">
        <f t="shared" si="8"/>
        <v>3497.445</v>
      </c>
      <c r="S19" s="30">
        <v>270</v>
      </c>
      <c r="T19" s="30">
        <f t="shared" si="2"/>
        <v>2221</v>
      </c>
      <c r="U19" s="33">
        <f t="shared" si="9"/>
        <v>13326</v>
      </c>
      <c r="V19" s="34">
        <f t="shared" si="4"/>
        <v>16823.445</v>
      </c>
    </row>
    <row r="20" customHeight="1" spans="1:22">
      <c r="A20" s="28" t="s">
        <v>28</v>
      </c>
      <c r="B20" s="28" t="s">
        <v>29</v>
      </c>
      <c r="C20" s="29" t="s">
        <v>30</v>
      </c>
      <c r="D20" s="29" t="s">
        <v>17</v>
      </c>
      <c r="E20" s="30">
        <f t="shared" si="10"/>
        <v>2981.37</v>
      </c>
      <c r="F20" s="28">
        <v>3</v>
      </c>
      <c r="G20" s="30">
        <v>760.37</v>
      </c>
      <c r="H20" s="28">
        <v>270</v>
      </c>
      <c r="I20" s="30">
        <v>2221</v>
      </c>
      <c r="J20" s="31">
        <v>2981.37</v>
      </c>
      <c r="K20" s="28">
        <v>3</v>
      </c>
      <c r="L20" s="32">
        <v>760.37</v>
      </c>
      <c r="M20" s="28">
        <v>270</v>
      </c>
      <c r="N20" s="30">
        <v>2221</v>
      </c>
      <c r="O20" s="30">
        <f t="shared" si="11"/>
        <v>2981.37</v>
      </c>
      <c r="P20" s="28">
        <v>3</v>
      </c>
      <c r="Q20" s="32">
        <v>760.37</v>
      </c>
      <c r="R20" s="28">
        <f t="shared" si="8"/>
        <v>3421.665</v>
      </c>
      <c r="S20" s="30">
        <v>270</v>
      </c>
      <c r="T20" s="30">
        <f t="shared" si="2"/>
        <v>2221</v>
      </c>
      <c r="U20" s="33">
        <f t="shared" si="9"/>
        <v>13326</v>
      </c>
      <c r="V20" s="34">
        <f t="shared" si="4"/>
        <v>16747.665</v>
      </c>
    </row>
    <row r="21" customHeight="1" spans="1:22">
      <c r="A21" s="28" t="s">
        <v>28</v>
      </c>
      <c r="B21" s="28" t="s">
        <v>29</v>
      </c>
      <c r="C21" s="29" t="s">
        <v>30</v>
      </c>
      <c r="D21" s="29" t="s">
        <v>18</v>
      </c>
      <c r="E21" s="30">
        <f t="shared" si="10"/>
        <v>565.35</v>
      </c>
      <c r="F21" s="28">
        <v>1</v>
      </c>
      <c r="G21" s="30">
        <v>138.56</v>
      </c>
      <c r="H21" s="28">
        <v>82</v>
      </c>
      <c r="I21" s="30">
        <v>426.79</v>
      </c>
      <c r="J21" s="31">
        <v>565.35</v>
      </c>
      <c r="K21" s="28">
        <v>1</v>
      </c>
      <c r="L21" s="32">
        <v>138.56</v>
      </c>
      <c r="M21" s="28">
        <v>82</v>
      </c>
      <c r="N21" s="30">
        <v>426.79</v>
      </c>
      <c r="O21" s="30">
        <f t="shared" si="11"/>
        <v>565.35</v>
      </c>
      <c r="P21" s="28">
        <v>1</v>
      </c>
      <c r="Q21" s="32">
        <v>138.56</v>
      </c>
      <c r="R21" s="28">
        <f>Q21*7</f>
        <v>969.92</v>
      </c>
      <c r="S21" s="30">
        <v>82</v>
      </c>
      <c r="T21" s="30">
        <f t="shared" si="2"/>
        <v>426.79</v>
      </c>
      <c r="U21" s="33">
        <f>T21*9</f>
        <v>3841.11</v>
      </c>
      <c r="V21" s="34">
        <f t="shared" si="4"/>
        <v>4811.03</v>
      </c>
    </row>
    <row r="22" customHeight="1" spans="1:22">
      <c r="A22" s="28" t="s">
        <v>28</v>
      </c>
      <c r="B22" s="28" t="s">
        <v>29</v>
      </c>
      <c r="C22" s="28" t="s">
        <v>31</v>
      </c>
      <c r="D22" s="29" t="s">
        <v>17</v>
      </c>
      <c r="E22" s="30">
        <f t="shared" si="10"/>
        <v>3916.57</v>
      </c>
      <c r="F22" s="28">
        <v>3</v>
      </c>
      <c r="G22" s="30">
        <v>1084.11</v>
      </c>
      <c r="H22" s="28">
        <v>395</v>
      </c>
      <c r="I22" s="30">
        <v>2832.46</v>
      </c>
      <c r="J22" s="31">
        <v>3916.57</v>
      </c>
      <c r="K22" s="28">
        <v>3</v>
      </c>
      <c r="L22" s="32">
        <v>1084.11</v>
      </c>
      <c r="M22" s="28">
        <v>395</v>
      </c>
      <c r="N22" s="30">
        <v>2832.46</v>
      </c>
      <c r="O22" s="30">
        <f t="shared" si="11"/>
        <v>3916.57</v>
      </c>
      <c r="P22" s="28">
        <v>3</v>
      </c>
      <c r="Q22" s="32">
        <v>1084.11</v>
      </c>
      <c r="R22" s="28">
        <f t="shared" ref="R22:R26" si="12">Q22*4.5</f>
        <v>4878.495</v>
      </c>
      <c r="S22" s="30">
        <v>395</v>
      </c>
      <c r="T22" s="30">
        <f t="shared" si="2"/>
        <v>2832.46</v>
      </c>
      <c r="U22" s="33">
        <f t="shared" ref="U22:U26" si="13">T22*6</f>
        <v>16994.76</v>
      </c>
      <c r="V22" s="34">
        <f t="shared" si="4"/>
        <v>21873.255</v>
      </c>
    </row>
    <row r="23" customHeight="1" spans="1:22">
      <c r="A23" s="28" t="s">
        <v>28</v>
      </c>
      <c r="B23" s="28" t="s">
        <v>29</v>
      </c>
      <c r="C23" s="28" t="s">
        <v>31</v>
      </c>
      <c r="D23" s="29" t="s">
        <v>17</v>
      </c>
      <c r="E23" s="30">
        <f t="shared" si="10"/>
        <v>3885.04</v>
      </c>
      <c r="F23" s="28">
        <v>3</v>
      </c>
      <c r="G23" s="30">
        <v>1074.67</v>
      </c>
      <c r="H23" s="28">
        <v>392</v>
      </c>
      <c r="I23" s="30">
        <v>2810.37</v>
      </c>
      <c r="J23" s="31">
        <v>3885.04</v>
      </c>
      <c r="K23" s="28">
        <v>3</v>
      </c>
      <c r="L23" s="32">
        <v>1074.67</v>
      </c>
      <c r="M23" s="28">
        <v>392</v>
      </c>
      <c r="N23" s="30">
        <v>2810.37</v>
      </c>
      <c r="O23" s="30">
        <f t="shared" si="11"/>
        <v>3885.04</v>
      </c>
      <c r="P23" s="28">
        <v>3</v>
      </c>
      <c r="Q23" s="32">
        <v>1074.67</v>
      </c>
      <c r="R23" s="28">
        <f t="shared" si="12"/>
        <v>4836.015</v>
      </c>
      <c r="S23" s="30">
        <v>392</v>
      </c>
      <c r="T23" s="30">
        <f t="shared" si="2"/>
        <v>2810.37</v>
      </c>
      <c r="U23" s="33">
        <f t="shared" si="13"/>
        <v>16862.22</v>
      </c>
      <c r="V23" s="34">
        <f t="shared" si="4"/>
        <v>21698.235</v>
      </c>
    </row>
    <row r="24" customHeight="1" spans="1:22">
      <c r="A24" s="28" t="s">
        <v>28</v>
      </c>
      <c r="B24" s="28" t="s">
        <v>29</v>
      </c>
      <c r="C24" s="28" t="s">
        <v>31</v>
      </c>
      <c r="D24" s="29" t="s">
        <v>18</v>
      </c>
      <c r="E24" s="30">
        <f t="shared" si="10"/>
        <v>535.8</v>
      </c>
      <c r="F24" s="28">
        <v>1</v>
      </c>
      <c r="G24" s="30">
        <v>147.09</v>
      </c>
      <c r="H24" s="28">
        <v>66</v>
      </c>
      <c r="I24" s="30">
        <v>388.71</v>
      </c>
      <c r="J24" s="31">
        <v>535.8</v>
      </c>
      <c r="K24" s="28">
        <v>1</v>
      </c>
      <c r="L24" s="32">
        <v>147.09</v>
      </c>
      <c r="M24" s="28">
        <v>66</v>
      </c>
      <c r="N24" s="30">
        <v>388.71</v>
      </c>
      <c r="O24" s="30">
        <f t="shared" si="11"/>
        <v>535.8</v>
      </c>
      <c r="P24" s="28">
        <v>1</v>
      </c>
      <c r="Q24" s="32">
        <v>147.09</v>
      </c>
      <c r="R24" s="28">
        <f>Q24*7</f>
        <v>1029.63</v>
      </c>
      <c r="S24" s="30">
        <v>66</v>
      </c>
      <c r="T24" s="30">
        <f t="shared" si="2"/>
        <v>388.71</v>
      </c>
      <c r="U24" s="33">
        <f>T24*9</f>
        <v>3498.39</v>
      </c>
      <c r="V24" s="34">
        <f t="shared" si="4"/>
        <v>4528.02</v>
      </c>
    </row>
    <row r="25" customHeight="1" spans="1:22">
      <c r="A25" s="28" t="s">
        <v>28</v>
      </c>
      <c r="B25" s="28" t="s">
        <v>29</v>
      </c>
      <c r="C25" s="28" t="s">
        <v>32</v>
      </c>
      <c r="D25" s="29" t="s">
        <v>17</v>
      </c>
      <c r="E25" s="30">
        <f t="shared" si="10"/>
        <v>3143.69</v>
      </c>
      <c r="F25" s="28">
        <v>4</v>
      </c>
      <c r="G25" s="30">
        <v>875.79</v>
      </c>
      <c r="H25" s="28">
        <v>208</v>
      </c>
      <c r="I25" s="30">
        <v>2267.9</v>
      </c>
      <c r="J25" s="31">
        <v>3143.69</v>
      </c>
      <c r="K25" s="28">
        <v>4</v>
      </c>
      <c r="L25" s="32">
        <v>875.79</v>
      </c>
      <c r="M25" s="28">
        <v>208</v>
      </c>
      <c r="N25" s="30">
        <v>2267.9</v>
      </c>
      <c r="O25" s="30">
        <v>3143.66</v>
      </c>
      <c r="P25" s="28">
        <v>4</v>
      </c>
      <c r="Q25" s="32">
        <v>875.79</v>
      </c>
      <c r="R25" s="28">
        <f t="shared" si="12"/>
        <v>3941.055</v>
      </c>
      <c r="S25" s="30">
        <v>208</v>
      </c>
      <c r="T25" s="30">
        <f t="shared" si="2"/>
        <v>2267.87</v>
      </c>
      <c r="U25" s="33">
        <f t="shared" si="13"/>
        <v>13607.22</v>
      </c>
      <c r="V25" s="34">
        <f t="shared" si="4"/>
        <v>17548.275</v>
      </c>
    </row>
    <row r="26" customHeight="1" spans="1:22">
      <c r="A26" s="28" t="s">
        <v>28</v>
      </c>
      <c r="B26" s="28" t="s">
        <v>29</v>
      </c>
      <c r="C26" s="28" t="s">
        <v>32</v>
      </c>
      <c r="D26" s="29" t="s">
        <v>17</v>
      </c>
      <c r="E26" s="30">
        <f t="shared" si="10"/>
        <v>2999.07</v>
      </c>
      <c r="F26" s="28">
        <v>4</v>
      </c>
      <c r="G26" s="30">
        <v>876.79</v>
      </c>
      <c r="H26" s="28">
        <v>193</v>
      </c>
      <c r="I26" s="30">
        <v>2122.28</v>
      </c>
      <c r="J26" s="31">
        <v>2999.07</v>
      </c>
      <c r="K26" s="28">
        <v>4</v>
      </c>
      <c r="L26" s="32">
        <v>876.79</v>
      </c>
      <c r="M26" s="28">
        <v>193</v>
      </c>
      <c r="N26" s="30">
        <v>2122.28</v>
      </c>
      <c r="O26" s="30">
        <v>2999.07</v>
      </c>
      <c r="P26" s="28">
        <v>4</v>
      </c>
      <c r="Q26" s="32">
        <v>876.79</v>
      </c>
      <c r="R26" s="28">
        <f t="shared" si="12"/>
        <v>3945.555</v>
      </c>
      <c r="S26" s="30">
        <v>193</v>
      </c>
      <c r="T26" s="30">
        <f t="shared" si="2"/>
        <v>2122.28</v>
      </c>
      <c r="U26" s="33">
        <f t="shared" si="13"/>
        <v>12733.68</v>
      </c>
      <c r="V26" s="34">
        <f t="shared" si="4"/>
        <v>16679.235</v>
      </c>
    </row>
    <row r="27" s="2" customFormat="1" customHeight="1" spans="1:22">
      <c r="A27" s="38" t="s">
        <v>28</v>
      </c>
      <c r="B27" s="38" t="s">
        <v>29</v>
      </c>
      <c r="C27" s="28" t="s">
        <v>32</v>
      </c>
      <c r="D27" s="39" t="s">
        <v>18</v>
      </c>
      <c r="E27" s="31">
        <f t="shared" si="10"/>
        <v>1303.12</v>
      </c>
      <c r="F27" s="38">
        <v>3</v>
      </c>
      <c r="G27" s="31">
        <v>368.5</v>
      </c>
      <c r="H27" s="38">
        <v>97</v>
      </c>
      <c r="I27" s="31">
        <v>934.62</v>
      </c>
      <c r="J27" s="31">
        <v>1303.12</v>
      </c>
      <c r="K27" s="38">
        <v>3</v>
      </c>
      <c r="L27" s="40">
        <v>368.5</v>
      </c>
      <c r="M27" s="38">
        <v>97</v>
      </c>
      <c r="N27" s="31">
        <v>934.62</v>
      </c>
      <c r="O27" s="31">
        <v>1303.12</v>
      </c>
      <c r="P27" s="38">
        <v>3</v>
      </c>
      <c r="Q27" s="40">
        <v>368.5</v>
      </c>
      <c r="R27" s="28">
        <f>Q27*7</f>
        <v>2579.5</v>
      </c>
      <c r="S27" s="31">
        <v>97</v>
      </c>
      <c r="T27" s="30">
        <f t="shared" si="2"/>
        <v>934.62</v>
      </c>
      <c r="U27" s="33">
        <f>T27*9</f>
        <v>8411.58</v>
      </c>
      <c r="V27" s="34">
        <f t="shared" si="4"/>
        <v>10991.08</v>
      </c>
    </row>
    <row r="28" customHeight="1" spans="1:22">
      <c r="A28" s="28" t="s">
        <v>33</v>
      </c>
      <c r="B28" s="28" t="s">
        <v>34</v>
      </c>
      <c r="C28" s="28" t="s">
        <v>35</v>
      </c>
      <c r="D28" s="39" t="s">
        <v>36</v>
      </c>
      <c r="E28" s="30">
        <v>3000</v>
      </c>
      <c r="F28" s="28"/>
      <c r="G28" s="30"/>
      <c r="H28" s="28">
        <v>417</v>
      </c>
      <c r="I28" s="30">
        <f t="shared" ref="I28:I32" si="14">E28-G28</f>
        <v>3000</v>
      </c>
      <c r="J28" s="31">
        <v>3000</v>
      </c>
      <c r="K28" s="28"/>
      <c r="L28" s="32"/>
      <c r="M28" s="28">
        <v>337</v>
      </c>
      <c r="N28" s="30">
        <v>3000</v>
      </c>
      <c r="O28" s="30">
        <f t="shared" ref="O28:O80" si="15">J28</f>
        <v>3000</v>
      </c>
      <c r="P28" s="28"/>
      <c r="Q28" s="32"/>
      <c r="R28" s="28">
        <f t="shared" ref="R28:R32" si="16">Q28*4.5</f>
        <v>0</v>
      </c>
      <c r="S28" s="30">
        <v>337</v>
      </c>
      <c r="T28" s="30">
        <f t="shared" si="2"/>
        <v>3000</v>
      </c>
      <c r="U28" s="33">
        <f t="shared" ref="U28:U32" si="17">T28*6</f>
        <v>18000</v>
      </c>
      <c r="V28" s="34">
        <f t="shared" si="4"/>
        <v>18000</v>
      </c>
    </row>
    <row r="29" customHeight="1" spans="1:22">
      <c r="A29" s="28" t="s">
        <v>33</v>
      </c>
      <c r="B29" s="28" t="s">
        <v>34</v>
      </c>
      <c r="C29" s="28" t="s">
        <v>35</v>
      </c>
      <c r="D29" s="39" t="s">
        <v>36</v>
      </c>
      <c r="E29" s="30">
        <v>3000</v>
      </c>
      <c r="F29" s="28"/>
      <c r="G29" s="30"/>
      <c r="H29" s="28">
        <v>317</v>
      </c>
      <c r="I29" s="30">
        <f t="shared" si="14"/>
        <v>3000</v>
      </c>
      <c r="J29" s="31">
        <v>3000</v>
      </c>
      <c r="K29" s="28"/>
      <c r="L29" s="32"/>
      <c r="M29" s="28">
        <v>337</v>
      </c>
      <c r="N29" s="30">
        <v>3000</v>
      </c>
      <c r="O29" s="30">
        <f t="shared" si="15"/>
        <v>3000</v>
      </c>
      <c r="P29" s="28"/>
      <c r="Q29" s="32"/>
      <c r="R29" s="28">
        <f t="shared" si="16"/>
        <v>0</v>
      </c>
      <c r="S29" s="30">
        <v>337</v>
      </c>
      <c r="T29" s="30">
        <f t="shared" si="2"/>
        <v>3000</v>
      </c>
      <c r="U29" s="33">
        <f t="shared" si="17"/>
        <v>18000</v>
      </c>
      <c r="V29" s="34">
        <f t="shared" si="4"/>
        <v>18000</v>
      </c>
    </row>
    <row r="30" customHeight="1" spans="1:22">
      <c r="A30" s="28" t="s">
        <v>33</v>
      </c>
      <c r="B30" s="28" t="s">
        <v>34</v>
      </c>
      <c r="C30" s="28" t="s">
        <v>35</v>
      </c>
      <c r="D30" s="29" t="s">
        <v>18</v>
      </c>
      <c r="E30" s="30">
        <v>3000</v>
      </c>
      <c r="F30" s="28"/>
      <c r="G30" s="30"/>
      <c r="H30" s="28">
        <v>296</v>
      </c>
      <c r="I30" s="30">
        <f t="shared" si="14"/>
        <v>3000</v>
      </c>
      <c r="J30" s="31">
        <v>2569.02</v>
      </c>
      <c r="K30" s="28"/>
      <c r="L30" s="32"/>
      <c r="M30" s="28">
        <v>283</v>
      </c>
      <c r="N30" s="30">
        <v>2569.02</v>
      </c>
      <c r="O30" s="30">
        <f t="shared" si="15"/>
        <v>2569.02</v>
      </c>
      <c r="P30" s="28"/>
      <c r="Q30" s="32"/>
      <c r="R30" s="28">
        <f>Q30*7</f>
        <v>0</v>
      </c>
      <c r="S30" s="30">
        <v>283</v>
      </c>
      <c r="T30" s="30">
        <f t="shared" si="2"/>
        <v>2569.02</v>
      </c>
      <c r="U30" s="33">
        <f>T30*9</f>
        <v>23121.18</v>
      </c>
      <c r="V30" s="34">
        <f t="shared" si="4"/>
        <v>23121.18</v>
      </c>
    </row>
    <row r="31" customHeight="1" spans="1:22">
      <c r="A31" s="38" t="s">
        <v>33</v>
      </c>
      <c r="B31" s="28" t="s">
        <v>34</v>
      </c>
      <c r="C31" s="28" t="s">
        <v>37</v>
      </c>
      <c r="D31" s="39" t="s">
        <v>17</v>
      </c>
      <c r="E31" s="30">
        <v>3800</v>
      </c>
      <c r="F31" s="38"/>
      <c r="G31" s="37"/>
      <c r="H31" s="38">
        <v>331</v>
      </c>
      <c r="I31" s="31">
        <f t="shared" si="14"/>
        <v>3800</v>
      </c>
      <c r="J31" s="31">
        <v>3800</v>
      </c>
      <c r="K31" s="28"/>
      <c r="L31" s="32"/>
      <c r="M31" s="28">
        <v>322</v>
      </c>
      <c r="N31" s="30">
        <v>3800</v>
      </c>
      <c r="O31" s="30">
        <f t="shared" si="15"/>
        <v>3800</v>
      </c>
      <c r="P31" s="28"/>
      <c r="Q31" s="32"/>
      <c r="R31" s="28">
        <f t="shared" si="16"/>
        <v>0</v>
      </c>
      <c r="S31" s="30">
        <v>322</v>
      </c>
      <c r="T31" s="30">
        <f t="shared" si="2"/>
        <v>3800</v>
      </c>
      <c r="U31" s="33">
        <f t="shared" si="17"/>
        <v>22800</v>
      </c>
      <c r="V31" s="34">
        <f t="shared" si="4"/>
        <v>22800</v>
      </c>
    </row>
    <row r="32" customHeight="1" spans="1:22">
      <c r="A32" s="38" t="s">
        <v>33</v>
      </c>
      <c r="B32" s="28" t="s">
        <v>34</v>
      </c>
      <c r="C32" s="28" t="s">
        <v>37</v>
      </c>
      <c r="D32" s="39" t="s">
        <v>17</v>
      </c>
      <c r="E32" s="30">
        <v>3800</v>
      </c>
      <c r="F32" s="38"/>
      <c r="G32" s="37"/>
      <c r="H32" s="38">
        <v>331</v>
      </c>
      <c r="I32" s="31">
        <f t="shared" si="14"/>
        <v>3800</v>
      </c>
      <c r="J32" s="31">
        <v>3800</v>
      </c>
      <c r="K32" s="28"/>
      <c r="L32" s="32"/>
      <c r="M32" s="28">
        <v>322</v>
      </c>
      <c r="N32" s="30">
        <v>3800</v>
      </c>
      <c r="O32" s="30">
        <f t="shared" si="15"/>
        <v>3800</v>
      </c>
      <c r="P32" s="28"/>
      <c r="Q32" s="32"/>
      <c r="R32" s="28">
        <f t="shared" si="16"/>
        <v>0</v>
      </c>
      <c r="S32" s="30">
        <v>322</v>
      </c>
      <c r="T32" s="30">
        <f t="shared" si="2"/>
        <v>3800</v>
      </c>
      <c r="U32" s="33">
        <f t="shared" si="17"/>
        <v>22800</v>
      </c>
      <c r="V32" s="34">
        <f t="shared" si="4"/>
        <v>22800</v>
      </c>
    </row>
    <row r="33" customHeight="1" spans="1:22">
      <c r="A33" s="38" t="s">
        <v>33</v>
      </c>
      <c r="B33" s="28" t="s">
        <v>34</v>
      </c>
      <c r="C33" s="28" t="s">
        <v>37</v>
      </c>
      <c r="D33" s="39" t="s">
        <v>18</v>
      </c>
      <c r="E33" s="30">
        <v>3800</v>
      </c>
      <c r="F33" s="38"/>
      <c r="G33" s="37"/>
      <c r="H33" s="38">
        <v>331</v>
      </c>
      <c r="I33" s="31">
        <v>3876.08</v>
      </c>
      <c r="J33" s="31">
        <v>3800</v>
      </c>
      <c r="K33" s="28"/>
      <c r="L33" s="32"/>
      <c r="M33" s="28">
        <v>322</v>
      </c>
      <c r="N33" s="30">
        <v>3800</v>
      </c>
      <c r="O33" s="30">
        <f t="shared" si="15"/>
        <v>3800</v>
      </c>
      <c r="P33" s="28"/>
      <c r="Q33" s="32"/>
      <c r="R33" s="28">
        <f>Q33*7</f>
        <v>0</v>
      </c>
      <c r="S33" s="30">
        <v>322</v>
      </c>
      <c r="T33" s="30">
        <f t="shared" si="2"/>
        <v>3800</v>
      </c>
      <c r="U33" s="33">
        <f>T33*9</f>
        <v>34200</v>
      </c>
      <c r="V33" s="34">
        <f t="shared" si="4"/>
        <v>34200</v>
      </c>
    </row>
    <row r="34" customHeight="1" spans="1:22">
      <c r="A34" s="38" t="s">
        <v>33</v>
      </c>
      <c r="B34" s="28" t="s">
        <v>34</v>
      </c>
      <c r="C34" s="28" t="s">
        <v>38</v>
      </c>
      <c r="D34" s="41" t="s">
        <v>36</v>
      </c>
      <c r="E34" s="30">
        <v>3000</v>
      </c>
      <c r="F34" s="36"/>
      <c r="G34" s="33"/>
      <c r="H34" s="38">
        <v>266</v>
      </c>
      <c r="I34" s="31">
        <f t="shared" ref="I34:I80" si="18">E34-G34</f>
        <v>3000</v>
      </c>
      <c r="J34" s="31">
        <v>3000</v>
      </c>
      <c r="K34" s="36"/>
      <c r="L34" s="42"/>
      <c r="M34" s="36">
        <v>258</v>
      </c>
      <c r="N34" s="33">
        <v>3000</v>
      </c>
      <c r="O34" s="30">
        <f t="shared" si="15"/>
        <v>3000</v>
      </c>
      <c r="P34" s="36"/>
      <c r="Q34" s="42"/>
      <c r="R34" s="28">
        <f t="shared" ref="R34:R37" si="19">Q34*4.5</f>
        <v>0</v>
      </c>
      <c r="S34" s="33">
        <v>258</v>
      </c>
      <c r="T34" s="30">
        <f t="shared" si="2"/>
        <v>3000</v>
      </c>
      <c r="U34" s="33">
        <f t="shared" ref="U34:U37" si="20">T34*6</f>
        <v>18000</v>
      </c>
      <c r="V34" s="34">
        <f t="shared" si="4"/>
        <v>18000</v>
      </c>
    </row>
    <row r="35" customHeight="1" spans="1:22">
      <c r="A35" s="38" t="s">
        <v>33</v>
      </c>
      <c r="B35" s="28" t="s">
        <v>34</v>
      </c>
      <c r="C35" s="28" t="s">
        <v>38</v>
      </c>
      <c r="D35" s="41" t="s">
        <v>36</v>
      </c>
      <c r="E35" s="30">
        <v>3000</v>
      </c>
      <c r="F35" s="36"/>
      <c r="G35" s="33"/>
      <c r="H35" s="38">
        <v>264</v>
      </c>
      <c r="I35" s="31">
        <f t="shared" si="18"/>
        <v>3000</v>
      </c>
      <c r="J35" s="31">
        <v>3000</v>
      </c>
      <c r="K35" s="36"/>
      <c r="L35" s="42"/>
      <c r="M35" s="36">
        <v>258</v>
      </c>
      <c r="N35" s="33">
        <v>3000</v>
      </c>
      <c r="O35" s="30">
        <f t="shared" si="15"/>
        <v>3000</v>
      </c>
      <c r="P35" s="36"/>
      <c r="Q35" s="42"/>
      <c r="R35" s="28">
        <f t="shared" si="19"/>
        <v>0</v>
      </c>
      <c r="S35" s="33">
        <v>258</v>
      </c>
      <c r="T35" s="30">
        <f t="shared" si="2"/>
        <v>3000</v>
      </c>
      <c r="U35" s="33">
        <f t="shared" si="20"/>
        <v>18000</v>
      </c>
      <c r="V35" s="34">
        <f t="shared" si="4"/>
        <v>18000</v>
      </c>
    </row>
    <row r="36" customHeight="1" spans="1:22">
      <c r="A36" s="28" t="s">
        <v>39</v>
      </c>
      <c r="B36" s="28" t="s">
        <v>40</v>
      </c>
      <c r="C36" s="28" t="s">
        <v>41</v>
      </c>
      <c r="D36" s="29" t="s">
        <v>27</v>
      </c>
      <c r="E36" s="30">
        <v>3000</v>
      </c>
      <c r="F36" s="28"/>
      <c r="G36" s="30"/>
      <c r="H36" s="28">
        <v>279</v>
      </c>
      <c r="I36" s="30">
        <f t="shared" si="18"/>
        <v>3000</v>
      </c>
      <c r="J36" s="31">
        <v>3000</v>
      </c>
      <c r="K36" s="28"/>
      <c r="L36" s="32"/>
      <c r="M36" s="28">
        <v>271</v>
      </c>
      <c r="N36" s="30">
        <v>3000</v>
      </c>
      <c r="O36" s="30">
        <f t="shared" si="15"/>
        <v>3000</v>
      </c>
      <c r="P36" s="28"/>
      <c r="Q36" s="32"/>
      <c r="R36" s="28">
        <f t="shared" si="19"/>
        <v>0</v>
      </c>
      <c r="S36" s="30">
        <v>271</v>
      </c>
      <c r="T36" s="30">
        <f t="shared" si="2"/>
        <v>3000</v>
      </c>
      <c r="U36" s="33">
        <f t="shared" si="20"/>
        <v>18000</v>
      </c>
      <c r="V36" s="34">
        <f t="shared" si="4"/>
        <v>18000</v>
      </c>
    </row>
    <row r="37" customHeight="1" spans="1:22">
      <c r="A37" s="28" t="s">
        <v>39</v>
      </c>
      <c r="B37" s="28" t="s">
        <v>40</v>
      </c>
      <c r="C37" s="28" t="s">
        <v>41</v>
      </c>
      <c r="D37" s="29" t="s">
        <v>27</v>
      </c>
      <c r="E37" s="30">
        <v>3000</v>
      </c>
      <c r="F37" s="28"/>
      <c r="G37" s="30"/>
      <c r="H37" s="28">
        <v>284</v>
      </c>
      <c r="I37" s="30">
        <f t="shared" si="18"/>
        <v>3000</v>
      </c>
      <c r="J37" s="31">
        <v>3000</v>
      </c>
      <c r="K37" s="28"/>
      <c r="L37" s="32"/>
      <c r="M37" s="28">
        <v>271</v>
      </c>
      <c r="N37" s="30">
        <v>3000</v>
      </c>
      <c r="O37" s="30">
        <f t="shared" si="15"/>
        <v>3000</v>
      </c>
      <c r="P37" s="28"/>
      <c r="Q37" s="32"/>
      <c r="R37" s="28">
        <f t="shared" si="19"/>
        <v>0</v>
      </c>
      <c r="S37" s="30">
        <v>271</v>
      </c>
      <c r="T37" s="30">
        <f t="shared" si="2"/>
        <v>3000</v>
      </c>
      <c r="U37" s="33">
        <f t="shared" si="20"/>
        <v>18000</v>
      </c>
      <c r="V37" s="34">
        <f t="shared" ref="V37:V68" si="21">R37+U37</f>
        <v>18000</v>
      </c>
    </row>
    <row r="38" customHeight="1" spans="1:22">
      <c r="A38" s="28" t="s">
        <v>39</v>
      </c>
      <c r="B38" s="28" t="s">
        <v>40</v>
      </c>
      <c r="C38" s="28" t="s">
        <v>41</v>
      </c>
      <c r="D38" s="29" t="s">
        <v>18</v>
      </c>
      <c r="E38" s="30">
        <v>3782.79</v>
      </c>
      <c r="F38" s="28"/>
      <c r="G38" s="30"/>
      <c r="H38" s="28">
        <v>336</v>
      </c>
      <c r="I38" s="30">
        <f t="shared" si="18"/>
        <v>3782.79</v>
      </c>
      <c r="J38" s="31">
        <v>3782.79</v>
      </c>
      <c r="K38" s="28"/>
      <c r="L38" s="32"/>
      <c r="M38" s="28">
        <v>336</v>
      </c>
      <c r="N38" s="30">
        <v>3782.79</v>
      </c>
      <c r="O38" s="30">
        <f t="shared" si="15"/>
        <v>3782.79</v>
      </c>
      <c r="P38" s="28"/>
      <c r="Q38" s="32"/>
      <c r="R38" s="28">
        <f>Q38*7</f>
        <v>0</v>
      </c>
      <c r="S38" s="30">
        <v>336</v>
      </c>
      <c r="T38" s="30">
        <f t="shared" si="2"/>
        <v>3782.79</v>
      </c>
      <c r="U38" s="33">
        <f>T38*9</f>
        <v>34045.11</v>
      </c>
      <c r="V38" s="34">
        <f t="shared" si="21"/>
        <v>34045.11</v>
      </c>
    </row>
    <row r="39" customHeight="1" spans="1:22">
      <c r="A39" s="28" t="s">
        <v>39</v>
      </c>
      <c r="B39" s="28" t="s">
        <v>40</v>
      </c>
      <c r="C39" s="28" t="s">
        <v>42</v>
      </c>
      <c r="D39" s="29" t="s">
        <v>27</v>
      </c>
      <c r="E39" s="30">
        <v>3800</v>
      </c>
      <c r="F39" s="28"/>
      <c r="G39" s="30"/>
      <c r="H39" s="28">
        <v>556</v>
      </c>
      <c r="I39" s="30">
        <f t="shared" si="18"/>
        <v>3800</v>
      </c>
      <c r="J39" s="31">
        <v>3800</v>
      </c>
      <c r="K39" s="28"/>
      <c r="L39" s="32"/>
      <c r="M39" s="28">
        <v>555</v>
      </c>
      <c r="N39" s="30">
        <v>3800</v>
      </c>
      <c r="O39" s="30">
        <f t="shared" si="15"/>
        <v>3800</v>
      </c>
      <c r="P39" s="28"/>
      <c r="Q39" s="32"/>
      <c r="R39" s="28">
        <f t="shared" ref="R39:R43" si="22">Q39*4.5</f>
        <v>0</v>
      </c>
      <c r="S39" s="30">
        <v>555</v>
      </c>
      <c r="T39" s="30">
        <f t="shared" si="2"/>
        <v>3800</v>
      </c>
      <c r="U39" s="33">
        <f t="shared" ref="U39:U43" si="23">T39*6</f>
        <v>22800</v>
      </c>
      <c r="V39" s="34">
        <f t="shared" si="21"/>
        <v>22800</v>
      </c>
    </row>
    <row r="40" customHeight="1" spans="1:22">
      <c r="A40" s="28" t="s">
        <v>39</v>
      </c>
      <c r="B40" s="28" t="s">
        <v>40</v>
      </c>
      <c r="C40" s="28" t="s">
        <v>42</v>
      </c>
      <c r="D40" s="29" t="s">
        <v>27</v>
      </c>
      <c r="E40" s="30">
        <v>3800</v>
      </c>
      <c r="F40" s="28"/>
      <c r="G40" s="30"/>
      <c r="H40" s="28">
        <v>566</v>
      </c>
      <c r="I40" s="30">
        <f t="shared" si="18"/>
        <v>3800</v>
      </c>
      <c r="J40" s="31">
        <v>3800</v>
      </c>
      <c r="K40" s="28"/>
      <c r="L40" s="32"/>
      <c r="M40" s="28">
        <v>555</v>
      </c>
      <c r="N40" s="30">
        <v>3800</v>
      </c>
      <c r="O40" s="30">
        <f t="shared" si="15"/>
        <v>3800</v>
      </c>
      <c r="P40" s="28"/>
      <c r="Q40" s="32"/>
      <c r="R40" s="28">
        <f t="shared" si="22"/>
        <v>0</v>
      </c>
      <c r="S40" s="30">
        <v>555</v>
      </c>
      <c r="T40" s="30">
        <f t="shared" si="2"/>
        <v>3800</v>
      </c>
      <c r="U40" s="33">
        <f t="shared" si="23"/>
        <v>22800</v>
      </c>
      <c r="V40" s="34">
        <f t="shared" si="21"/>
        <v>22800</v>
      </c>
    </row>
    <row r="41" customHeight="1" spans="1:22">
      <c r="A41" s="28" t="s">
        <v>39</v>
      </c>
      <c r="B41" s="28" t="s">
        <v>40</v>
      </c>
      <c r="C41" s="28" t="s">
        <v>42</v>
      </c>
      <c r="D41" s="29" t="s">
        <v>18</v>
      </c>
      <c r="E41" s="30">
        <v>4000</v>
      </c>
      <c r="F41" s="28"/>
      <c r="G41" s="30"/>
      <c r="H41" s="28">
        <v>843</v>
      </c>
      <c r="I41" s="30">
        <f t="shared" si="18"/>
        <v>4000</v>
      </c>
      <c r="J41" s="31">
        <v>4000</v>
      </c>
      <c r="K41" s="28"/>
      <c r="L41" s="32"/>
      <c r="M41" s="28">
        <v>615</v>
      </c>
      <c r="N41" s="30">
        <v>4000</v>
      </c>
      <c r="O41" s="30">
        <f t="shared" si="15"/>
        <v>4000</v>
      </c>
      <c r="P41" s="28"/>
      <c r="Q41" s="32"/>
      <c r="R41" s="28">
        <f>Q41*7</f>
        <v>0</v>
      </c>
      <c r="S41" s="30">
        <v>615</v>
      </c>
      <c r="T41" s="30">
        <f t="shared" si="2"/>
        <v>4000</v>
      </c>
      <c r="U41" s="33">
        <f>T41*9</f>
        <v>36000</v>
      </c>
      <c r="V41" s="34">
        <f t="shared" si="21"/>
        <v>36000</v>
      </c>
    </row>
    <row r="42" customHeight="1" spans="1:22">
      <c r="A42" s="28" t="s">
        <v>39</v>
      </c>
      <c r="B42" s="28" t="s">
        <v>40</v>
      </c>
      <c r="C42" s="28" t="s">
        <v>43</v>
      </c>
      <c r="D42" s="29" t="s">
        <v>27</v>
      </c>
      <c r="E42" s="30">
        <v>3000</v>
      </c>
      <c r="F42" s="28"/>
      <c r="G42" s="30"/>
      <c r="H42" s="28">
        <v>265</v>
      </c>
      <c r="I42" s="30">
        <f t="shared" si="18"/>
        <v>3000</v>
      </c>
      <c r="J42" s="31">
        <v>3000</v>
      </c>
      <c r="K42" s="28"/>
      <c r="L42" s="32"/>
      <c r="M42" s="28">
        <v>263</v>
      </c>
      <c r="N42" s="30">
        <v>3000</v>
      </c>
      <c r="O42" s="30">
        <f t="shared" si="15"/>
        <v>3000</v>
      </c>
      <c r="P42" s="28"/>
      <c r="Q42" s="32"/>
      <c r="R42" s="28">
        <f t="shared" si="22"/>
        <v>0</v>
      </c>
      <c r="S42" s="30">
        <v>263</v>
      </c>
      <c r="T42" s="30">
        <f t="shared" si="2"/>
        <v>3000</v>
      </c>
      <c r="U42" s="33">
        <f t="shared" si="23"/>
        <v>18000</v>
      </c>
      <c r="V42" s="34">
        <f t="shared" si="21"/>
        <v>18000</v>
      </c>
    </row>
    <row r="43" customHeight="1" spans="1:22">
      <c r="A43" s="28" t="s">
        <v>39</v>
      </c>
      <c r="B43" s="28" t="s">
        <v>40</v>
      </c>
      <c r="C43" s="28" t="s">
        <v>43</v>
      </c>
      <c r="D43" s="29" t="s">
        <v>27</v>
      </c>
      <c r="E43" s="30">
        <v>3000</v>
      </c>
      <c r="F43" s="28"/>
      <c r="G43" s="30"/>
      <c r="H43" s="28">
        <v>270</v>
      </c>
      <c r="I43" s="30">
        <f t="shared" si="18"/>
        <v>3000</v>
      </c>
      <c r="J43" s="31">
        <v>3000</v>
      </c>
      <c r="K43" s="28"/>
      <c r="L43" s="32"/>
      <c r="M43" s="28">
        <v>263</v>
      </c>
      <c r="N43" s="30">
        <v>3000</v>
      </c>
      <c r="O43" s="30">
        <f t="shared" si="15"/>
        <v>3000</v>
      </c>
      <c r="P43" s="28"/>
      <c r="Q43" s="32"/>
      <c r="R43" s="28">
        <f t="shared" si="22"/>
        <v>0</v>
      </c>
      <c r="S43" s="30">
        <v>263</v>
      </c>
      <c r="T43" s="30">
        <f t="shared" si="2"/>
        <v>3000</v>
      </c>
      <c r="U43" s="33">
        <f t="shared" si="23"/>
        <v>18000</v>
      </c>
      <c r="V43" s="34">
        <f t="shared" si="21"/>
        <v>18000</v>
      </c>
    </row>
    <row r="44" customHeight="1" spans="1:22">
      <c r="A44" s="28" t="s">
        <v>39</v>
      </c>
      <c r="B44" s="28" t="s">
        <v>40</v>
      </c>
      <c r="C44" s="28" t="s">
        <v>43</v>
      </c>
      <c r="D44" s="29" t="s">
        <v>18</v>
      </c>
      <c r="E44" s="30">
        <v>2852.4</v>
      </c>
      <c r="F44" s="28"/>
      <c r="G44" s="30"/>
      <c r="H44" s="28">
        <v>261</v>
      </c>
      <c r="I44" s="30">
        <f t="shared" si="18"/>
        <v>2852.4</v>
      </c>
      <c r="J44" s="31">
        <v>2852.4</v>
      </c>
      <c r="K44" s="28"/>
      <c r="L44" s="32"/>
      <c r="M44" s="28">
        <v>261</v>
      </c>
      <c r="N44" s="30">
        <v>2852.4</v>
      </c>
      <c r="O44" s="30">
        <f t="shared" si="15"/>
        <v>2852.4</v>
      </c>
      <c r="P44" s="28"/>
      <c r="Q44" s="32"/>
      <c r="R44" s="28">
        <f>Q44*7</f>
        <v>0</v>
      </c>
      <c r="S44" s="30">
        <v>261</v>
      </c>
      <c r="T44" s="30">
        <f t="shared" si="2"/>
        <v>2852.4</v>
      </c>
      <c r="U44" s="33">
        <f>T44*9</f>
        <v>25671.6</v>
      </c>
      <c r="V44" s="34">
        <f t="shared" si="21"/>
        <v>25671.6</v>
      </c>
    </row>
    <row r="45" customHeight="1" spans="1:22">
      <c r="A45" s="28" t="s">
        <v>44</v>
      </c>
      <c r="B45" s="28" t="s">
        <v>45</v>
      </c>
      <c r="C45" s="28" t="s">
        <v>46</v>
      </c>
      <c r="D45" s="29" t="s">
        <v>47</v>
      </c>
      <c r="E45" s="30">
        <v>5000</v>
      </c>
      <c r="F45" s="28"/>
      <c r="G45" s="30"/>
      <c r="H45" s="28">
        <v>404</v>
      </c>
      <c r="I45" s="30">
        <f t="shared" si="18"/>
        <v>5000</v>
      </c>
      <c r="J45" s="31">
        <v>5000</v>
      </c>
      <c r="K45" s="28"/>
      <c r="L45" s="32"/>
      <c r="M45" s="28">
        <v>404</v>
      </c>
      <c r="N45" s="30">
        <v>5000</v>
      </c>
      <c r="O45" s="30">
        <f t="shared" si="15"/>
        <v>5000</v>
      </c>
      <c r="P45" s="28"/>
      <c r="Q45" s="32"/>
      <c r="R45" s="30">
        <f t="shared" ref="R45:R49" si="24">Q45*4.5</f>
        <v>0</v>
      </c>
      <c r="S45" s="30">
        <v>404</v>
      </c>
      <c r="T45" s="30">
        <f t="shared" si="2"/>
        <v>5000</v>
      </c>
      <c r="U45" s="33">
        <f t="shared" ref="U45:U49" si="25">T45*6</f>
        <v>30000</v>
      </c>
      <c r="V45" s="34">
        <f t="shared" si="21"/>
        <v>30000</v>
      </c>
    </row>
    <row r="46" customHeight="1" spans="1:22">
      <c r="A46" s="28" t="s">
        <v>44</v>
      </c>
      <c r="B46" s="28" t="s">
        <v>45</v>
      </c>
      <c r="C46" s="28" t="s">
        <v>46</v>
      </c>
      <c r="D46" s="29" t="s">
        <v>48</v>
      </c>
      <c r="E46" s="30">
        <v>5000</v>
      </c>
      <c r="F46" s="28"/>
      <c r="G46" s="30"/>
      <c r="H46" s="28">
        <v>404</v>
      </c>
      <c r="I46" s="30">
        <f t="shared" si="18"/>
        <v>5000</v>
      </c>
      <c r="J46" s="31">
        <v>5000</v>
      </c>
      <c r="K46" s="28"/>
      <c r="L46" s="32"/>
      <c r="M46" s="28">
        <v>404</v>
      </c>
      <c r="N46" s="30">
        <v>5000</v>
      </c>
      <c r="O46" s="30">
        <f t="shared" si="15"/>
        <v>5000</v>
      </c>
      <c r="P46" s="28"/>
      <c r="Q46" s="32"/>
      <c r="R46" s="30">
        <f t="shared" si="24"/>
        <v>0</v>
      </c>
      <c r="S46" s="30">
        <v>404</v>
      </c>
      <c r="T46" s="30">
        <f t="shared" si="2"/>
        <v>5000</v>
      </c>
      <c r="U46" s="33">
        <f t="shared" si="25"/>
        <v>30000</v>
      </c>
      <c r="V46" s="34">
        <f t="shared" si="21"/>
        <v>30000</v>
      </c>
    </row>
    <row r="47" customHeight="1" spans="1:22">
      <c r="A47" s="38" t="s">
        <v>44</v>
      </c>
      <c r="B47" s="28" t="s">
        <v>45</v>
      </c>
      <c r="C47" s="28" t="s">
        <v>46</v>
      </c>
      <c r="D47" s="39" t="s">
        <v>18</v>
      </c>
      <c r="E47" s="30">
        <v>1006.91</v>
      </c>
      <c r="F47" s="38"/>
      <c r="G47" s="31"/>
      <c r="H47" s="38">
        <v>113</v>
      </c>
      <c r="I47" s="30">
        <f t="shared" si="18"/>
        <v>1006.91</v>
      </c>
      <c r="J47" s="31">
        <v>1006.91</v>
      </c>
      <c r="K47" s="28"/>
      <c r="L47" s="32"/>
      <c r="M47" s="38">
        <v>113</v>
      </c>
      <c r="N47" s="31">
        <v>1006.91</v>
      </c>
      <c r="O47" s="30">
        <f t="shared" si="15"/>
        <v>1006.91</v>
      </c>
      <c r="P47" s="28"/>
      <c r="Q47" s="32"/>
      <c r="R47" s="30">
        <f>Q47*7</f>
        <v>0</v>
      </c>
      <c r="S47" s="31">
        <v>113</v>
      </c>
      <c r="T47" s="30">
        <f t="shared" si="2"/>
        <v>1006.91</v>
      </c>
      <c r="U47" s="33">
        <f>T47*9</f>
        <v>9062.19</v>
      </c>
      <c r="V47" s="34">
        <f t="shared" si="21"/>
        <v>9062.19</v>
      </c>
    </row>
    <row r="48" customHeight="1" spans="1:22">
      <c r="A48" s="28" t="s">
        <v>44</v>
      </c>
      <c r="B48" s="28" t="s">
        <v>45</v>
      </c>
      <c r="C48" s="29" t="s">
        <v>49</v>
      </c>
      <c r="D48" s="29" t="s">
        <v>47</v>
      </c>
      <c r="E48" s="30">
        <v>3000</v>
      </c>
      <c r="F48" s="28"/>
      <c r="G48" s="30"/>
      <c r="H48" s="28">
        <v>339</v>
      </c>
      <c r="I48" s="30">
        <f t="shared" si="18"/>
        <v>3000</v>
      </c>
      <c r="J48" s="31">
        <v>3000</v>
      </c>
      <c r="K48" s="28"/>
      <c r="L48" s="32"/>
      <c r="M48" s="28">
        <v>339</v>
      </c>
      <c r="N48" s="30">
        <v>3000</v>
      </c>
      <c r="O48" s="30">
        <f t="shared" si="15"/>
        <v>3000</v>
      </c>
      <c r="P48" s="28"/>
      <c r="Q48" s="32"/>
      <c r="R48" s="30">
        <f t="shared" si="24"/>
        <v>0</v>
      </c>
      <c r="S48" s="30">
        <v>339</v>
      </c>
      <c r="T48" s="30">
        <f t="shared" si="2"/>
        <v>3000</v>
      </c>
      <c r="U48" s="33">
        <f t="shared" si="25"/>
        <v>18000</v>
      </c>
      <c r="V48" s="34">
        <f t="shared" si="21"/>
        <v>18000</v>
      </c>
    </row>
    <row r="49" customHeight="1" spans="1:22">
      <c r="A49" s="28" t="s">
        <v>44</v>
      </c>
      <c r="B49" s="28" t="s">
        <v>45</v>
      </c>
      <c r="C49" s="29" t="s">
        <v>49</v>
      </c>
      <c r="D49" s="29" t="s">
        <v>48</v>
      </c>
      <c r="E49" s="30">
        <v>3000</v>
      </c>
      <c r="F49" s="28"/>
      <c r="G49" s="30"/>
      <c r="H49" s="28">
        <v>339</v>
      </c>
      <c r="I49" s="30">
        <f t="shared" si="18"/>
        <v>3000</v>
      </c>
      <c r="J49" s="31">
        <v>3000</v>
      </c>
      <c r="K49" s="28"/>
      <c r="L49" s="32"/>
      <c r="M49" s="28">
        <v>339</v>
      </c>
      <c r="N49" s="30">
        <v>3000</v>
      </c>
      <c r="O49" s="30">
        <f t="shared" si="15"/>
        <v>3000</v>
      </c>
      <c r="P49" s="28"/>
      <c r="Q49" s="32"/>
      <c r="R49" s="30">
        <f t="shared" si="24"/>
        <v>0</v>
      </c>
      <c r="S49" s="30">
        <v>339</v>
      </c>
      <c r="T49" s="30">
        <f t="shared" si="2"/>
        <v>3000</v>
      </c>
      <c r="U49" s="33">
        <f t="shared" si="25"/>
        <v>18000</v>
      </c>
      <c r="V49" s="34">
        <f t="shared" si="21"/>
        <v>18000</v>
      </c>
    </row>
    <row r="50" customHeight="1" spans="1:22">
      <c r="A50" s="28" t="s">
        <v>44</v>
      </c>
      <c r="B50" s="28" t="s">
        <v>45</v>
      </c>
      <c r="C50" s="29" t="s">
        <v>49</v>
      </c>
      <c r="D50" s="29" t="s">
        <v>18</v>
      </c>
      <c r="E50" s="30">
        <v>797.52</v>
      </c>
      <c r="F50" s="28"/>
      <c r="G50" s="30"/>
      <c r="H50" s="28">
        <v>339</v>
      </c>
      <c r="I50" s="30">
        <f t="shared" si="18"/>
        <v>797.52</v>
      </c>
      <c r="J50" s="31">
        <v>762.27</v>
      </c>
      <c r="K50" s="28"/>
      <c r="L50" s="32"/>
      <c r="M50" s="28">
        <v>86</v>
      </c>
      <c r="N50" s="30">
        <v>762.27</v>
      </c>
      <c r="O50" s="30">
        <f t="shared" si="15"/>
        <v>762.27</v>
      </c>
      <c r="P50" s="28"/>
      <c r="Q50" s="32"/>
      <c r="R50" s="30">
        <f>Q50*7</f>
        <v>0</v>
      </c>
      <c r="S50" s="30">
        <v>86</v>
      </c>
      <c r="T50" s="30">
        <f t="shared" si="2"/>
        <v>762.27</v>
      </c>
      <c r="U50" s="33">
        <f>T50*9</f>
        <v>6860.43</v>
      </c>
      <c r="V50" s="34">
        <f t="shared" si="21"/>
        <v>6860.43</v>
      </c>
    </row>
    <row r="51" s="2" customFormat="1" customHeight="1" spans="1:22">
      <c r="A51" s="38" t="s">
        <v>44</v>
      </c>
      <c r="B51" s="38" t="s">
        <v>45</v>
      </c>
      <c r="C51" s="38" t="s">
        <v>50</v>
      </c>
      <c r="D51" s="39" t="s">
        <v>47</v>
      </c>
      <c r="E51" s="31">
        <v>3800</v>
      </c>
      <c r="F51" s="38"/>
      <c r="G51" s="31"/>
      <c r="H51" s="38">
        <v>530</v>
      </c>
      <c r="I51" s="30">
        <f t="shared" si="18"/>
        <v>3800</v>
      </c>
      <c r="J51" s="31">
        <v>3800</v>
      </c>
      <c r="K51" s="38"/>
      <c r="L51" s="40"/>
      <c r="M51" s="38">
        <v>530</v>
      </c>
      <c r="N51" s="31">
        <v>3800</v>
      </c>
      <c r="O51" s="30">
        <f t="shared" si="15"/>
        <v>3800</v>
      </c>
      <c r="P51" s="38"/>
      <c r="Q51" s="40"/>
      <c r="R51" s="30">
        <f t="shared" ref="R51:R55" si="26">Q51*4.5</f>
        <v>0</v>
      </c>
      <c r="S51" s="31">
        <v>530</v>
      </c>
      <c r="T51" s="30">
        <f t="shared" si="2"/>
        <v>3800</v>
      </c>
      <c r="U51" s="33">
        <f t="shared" ref="U51:U55" si="27">T51*6</f>
        <v>22800</v>
      </c>
      <c r="V51" s="34">
        <f t="shared" si="21"/>
        <v>22800</v>
      </c>
    </row>
    <row r="52" s="2" customFormat="1" customHeight="1" spans="1:22">
      <c r="A52" s="38" t="s">
        <v>44</v>
      </c>
      <c r="B52" s="38" t="s">
        <v>45</v>
      </c>
      <c r="C52" s="38" t="s">
        <v>50</v>
      </c>
      <c r="D52" s="39" t="s">
        <v>48</v>
      </c>
      <c r="E52" s="31">
        <v>3800</v>
      </c>
      <c r="F52" s="38"/>
      <c r="G52" s="31"/>
      <c r="H52" s="38">
        <v>530</v>
      </c>
      <c r="I52" s="30">
        <f t="shared" si="18"/>
        <v>3800</v>
      </c>
      <c r="J52" s="31">
        <v>3800</v>
      </c>
      <c r="K52" s="38"/>
      <c r="L52" s="40"/>
      <c r="M52" s="38">
        <v>530</v>
      </c>
      <c r="N52" s="31">
        <v>3800</v>
      </c>
      <c r="O52" s="30">
        <f t="shared" si="15"/>
        <v>3800</v>
      </c>
      <c r="P52" s="38"/>
      <c r="Q52" s="40"/>
      <c r="R52" s="30">
        <f t="shared" si="26"/>
        <v>0</v>
      </c>
      <c r="S52" s="31">
        <v>530</v>
      </c>
      <c r="T52" s="30">
        <f t="shared" si="2"/>
        <v>3800</v>
      </c>
      <c r="U52" s="33">
        <f t="shared" si="27"/>
        <v>22800</v>
      </c>
      <c r="V52" s="34">
        <f t="shared" si="21"/>
        <v>22800</v>
      </c>
    </row>
    <row r="53" s="2" customFormat="1" customHeight="1" spans="1:22">
      <c r="A53" s="38" t="s">
        <v>44</v>
      </c>
      <c r="B53" s="38" t="s">
        <v>45</v>
      </c>
      <c r="C53" s="38" t="s">
        <v>50</v>
      </c>
      <c r="D53" s="39" t="s">
        <v>18</v>
      </c>
      <c r="E53" s="31">
        <v>267.7</v>
      </c>
      <c r="F53" s="38"/>
      <c r="G53" s="31"/>
      <c r="H53" s="38">
        <v>530</v>
      </c>
      <c r="I53" s="30">
        <f t="shared" si="18"/>
        <v>267.7</v>
      </c>
      <c r="J53" s="31">
        <v>267.7</v>
      </c>
      <c r="K53" s="38"/>
      <c r="L53" s="40"/>
      <c r="M53" s="38">
        <v>39</v>
      </c>
      <c r="N53" s="31">
        <v>267.7</v>
      </c>
      <c r="O53" s="30">
        <f t="shared" si="15"/>
        <v>267.7</v>
      </c>
      <c r="P53" s="38"/>
      <c r="Q53" s="40"/>
      <c r="R53" s="30">
        <f>Q53*7</f>
        <v>0</v>
      </c>
      <c r="S53" s="31">
        <v>39</v>
      </c>
      <c r="T53" s="30">
        <f t="shared" si="2"/>
        <v>267.7</v>
      </c>
      <c r="U53" s="33">
        <f>T53*9</f>
        <v>2409.3</v>
      </c>
      <c r="V53" s="34">
        <f t="shared" si="21"/>
        <v>2409.3</v>
      </c>
    </row>
    <row r="54" customHeight="1" spans="1:22">
      <c r="A54" s="28" t="s">
        <v>44</v>
      </c>
      <c r="B54" s="28" t="s">
        <v>45</v>
      </c>
      <c r="C54" s="28" t="s">
        <v>51</v>
      </c>
      <c r="D54" s="29" t="s">
        <v>47</v>
      </c>
      <c r="E54" s="30">
        <v>3800</v>
      </c>
      <c r="F54" s="28"/>
      <c r="G54" s="30"/>
      <c r="H54" s="28">
        <v>353</v>
      </c>
      <c r="I54" s="30">
        <f t="shared" si="18"/>
        <v>3800</v>
      </c>
      <c r="J54" s="31">
        <v>3800</v>
      </c>
      <c r="K54" s="28"/>
      <c r="L54" s="32"/>
      <c r="M54" s="28">
        <v>353</v>
      </c>
      <c r="N54" s="30">
        <v>3800</v>
      </c>
      <c r="O54" s="30">
        <f t="shared" si="15"/>
        <v>3800</v>
      </c>
      <c r="P54" s="28"/>
      <c r="Q54" s="32"/>
      <c r="R54" s="30">
        <f t="shared" si="26"/>
        <v>0</v>
      </c>
      <c r="S54" s="30">
        <v>353</v>
      </c>
      <c r="T54" s="30">
        <f t="shared" si="2"/>
        <v>3800</v>
      </c>
      <c r="U54" s="33">
        <f t="shared" si="27"/>
        <v>22800</v>
      </c>
      <c r="V54" s="34">
        <f t="shared" si="21"/>
        <v>22800</v>
      </c>
    </row>
    <row r="55" customHeight="1" spans="1:22">
      <c r="A55" s="28" t="s">
        <v>44</v>
      </c>
      <c r="B55" s="28" t="s">
        <v>45</v>
      </c>
      <c r="C55" s="28" t="s">
        <v>51</v>
      </c>
      <c r="D55" s="29" t="s">
        <v>48</v>
      </c>
      <c r="E55" s="30">
        <v>3800</v>
      </c>
      <c r="F55" s="28"/>
      <c r="G55" s="30"/>
      <c r="H55" s="28">
        <v>353</v>
      </c>
      <c r="I55" s="30">
        <f t="shared" si="18"/>
        <v>3800</v>
      </c>
      <c r="J55" s="31">
        <v>3800</v>
      </c>
      <c r="K55" s="36"/>
      <c r="L55" s="42"/>
      <c r="M55" s="28">
        <v>353</v>
      </c>
      <c r="N55" s="30">
        <v>3800</v>
      </c>
      <c r="O55" s="30">
        <f t="shared" si="15"/>
        <v>3800</v>
      </c>
      <c r="P55" s="36"/>
      <c r="Q55" s="42"/>
      <c r="R55" s="30">
        <f t="shared" si="26"/>
        <v>0</v>
      </c>
      <c r="S55" s="30">
        <v>353</v>
      </c>
      <c r="T55" s="30">
        <f t="shared" si="2"/>
        <v>3800</v>
      </c>
      <c r="U55" s="33">
        <f t="shared" si="27"/>
        <v>22800</v>
      </c>
      <c r="V55" s="34">
        <f t="shared" si="21"/>
        <v>22800</v>
      </c>
    </row>
    <row r="56" customHeight="1" spans="1:22">
      <c r="A56" s="28" t="s">
        <v>44</v>
      </c>
      <c r="B56" s="28" t="s">
        <v>45</v>
      </c>
      <c r="C56" s="28" t="s">
        <v>51</v>
      </c>
      <c r="D56" s="29" t="s">
        <v>18</v>
      </c>
      <c r="E56" s="30">
        <v>1112.91</v>
      </c>
      <c r="F56" s="28"/>
      <c r="G56" s="30"/>
      <c r="H56" s="28">
        <v>353</v>
      </c>
      <c r="I56" s="30">
        <f t="shared" si="18"/>
        <v>1112.91</v>
      </c>
      <c r="J56" s="31">
        <v>1112.91</v>
      </c>
      <c r="K56" s="36"/>
      <c r="L56" s="42"/>
      <c r="M56" s="36">
        <v>121</v>
      </c>
      <c r="N56" s="33">
        <v>1112.91</v>
      </c>
      <c r="O56" s="30">
        <f t="shared" si="15"/>
        <v>1112.91</v>
      </c>
      <c r="P56" s="36"/>
      <c r="Q56" s="42"/>
      <c r="R56" s="30">
        <f>Q56*7</f>
        <v>0</v>
      </c>
      <c r="S56" s="33">
        <v>121</v>
      </c>
      <c r="T56" s="30">
        <f t="shared" si="2"/>
        <v>1112.91</v>
      </c>
      <c r="U56" s="33">
        <f>T56*9</f>
        <v>10016.19</v>
      </c>
      <c r="V56" s="34">
        <f t="shared" si="21"/>
        <v>10016.19</v>
      </c>
    </row>
    <row r="57" customHeight="1" spans="1:22">
      <c r="A57" s="28" t="s">
        <v>44</v>
      </c>
      <c r="B57" s="28" t="s">
        <v>45</v>
      </c>
      <c r="C57" s="28" t="s">
        <v>52</v>
      </c>
      <c r="D57" s="29" t="s">
        <v>47</v>
      </c>
      <c r="E57" s="30">
        <v>4000</v>
      </c>
      <c r="F57" s="28"/>
      <c r="G57" s="30"/>
      <c r="H57" s="28">
        <v>408</v>
      </c>
      <c r="I57" s="30">
        <f t="shared" si="18"/>
        <v>4000</v>
      </c>
      <c r="J57" s="31">
        <v>4000</v>
      </c>
      <c r="K57" s="36"/>
      <c r="L57" s="42"/>
      <c r="M57" s="28">
        <v>408</v>
      </c>
      <c r="N57" s="30">
        <v>4000</v>
      </c>
      <c r="O57" s="30">
        <f t="shared" si="15"/>
        <v>4000</v>
      </c>
      <c r="P57" s="36"/>
      <c r="Q57" s="42"/>
      <c r="R57" s="30">
        <f t="shared" ref="R57:R61" si="28">Q57*4.5</f>
        <v>0</v>
      </c>
      <c r="S57" s="30">
        <v>408</v>
      </c>
      <c r="T57" s="30">
        <f t="shared" si="2"/>
        <v>4000</v>
      </c>
      <c r="U57" s="33">
        <f t="shared" ref="U57:U61" si="29">T57*6</f>
        <v>24000</v>
      </c>
      <c r="V57" s="34">
        <f t="shared" si="21"/>
        <v>24000</v>
      </c>
    </row>
    <row r="58" customHeight="1" spans="1:22">
      <c r="A58" s="28" t="s">
        <v>44</v>
      </c>
      <c r="B58" s="28" t="s">
        <v>45</v>
      </c>
      <c r="C58" s="28" t="s">
        <v>52</v>
      </c>
      <c r="D58" s="29" t="s">
        <v>48</v>
      </c>
      <c r="E58" s="30">
        <v>4000</v>
      </c>
      <c r="F58" s="28"/>
      <c r="G58" s="30"/>
      <c r="H58" s="28">
        <v>408</v>
      </c>
      <c r="I58" s="30">
        <f t="shared" si="18"/>
        <v>4000</v>
      </c>
      <c r="J58" s="31">
        <v>4000</v>
      </c>
      <c r="K58" s="36"/>
      <c r="L58" s="42"/>
      <c r="M58" s="28">
        <v>408</v>
      </c>
      <c r="N58" s="30">
        <v>4000</v>
      </c>
      <c r="O58" s="30">
        <f t="shared" si="15"/>
        <v>4000</v>
      </c>
      <c r="P58" s="36"/>
      <c r="Q58" s="42"/>
      <c r="R58" s="30">
        <f t="shared" si="28"/>
        <v>0</v>
      </c>
      <c r="S58" s="30">
        <v>408</v>
      </c>
      <c r="T58" s="30">
        <f t="shared" si="2"/>
        <v>4000</v>
      </c>
      <c r="U58" s="33">
        <f t="shared" si="29"/>
        <v>24000</v>
      </c>
      <c r="V58" s="34">
        <f t="shared" si="21"/>
        <v>24000</v>
      </c>
    </row>
    <row r="59" customHeight="1" spans="1:22">
      <c r="A59" s="28" t="s">
        <v>44</v>
      </c>
      <c r="B59" s="28" t="s">
        <v>45</v>
      </c>
      <c r="C59" s="28" t="s">
        <v>52</v>
      </c>
      <c r="D59" s="29" t="s">
        <v>18</v>
      </c>
      <c r="E59" s="30">
        <v>656.12</v>
      </c>
      <c r="F59" s="28"/>
      <c r="G59" s="30"/>
      <c r="H59" s="28">
        <v>408</v>
      </c>
      <c r="I59" s="30">
        <f t="shared" si="18"/>
        <v>656.12</v>
      </c>
      <c r="J59" s="31">
        <v>642.08</v>
      </c>
      <c r="K59" s="36"/>
      <c r="L59" s="42"/>
      <c r="M59" s="36">
        <v>73</v>
      </c>
      <c r="N59" s="33">
        <v>642.08</v>
      </c>
      <c r="O59" s="30">
        <f t="shared" si="15"/>
        <v>642.08</v>
      </c>
      <c r="P59" s="36"/>
      <c r="Q59" s="42"/>
      <c r="R59" s="30">
        <f>Q59*7</f>
        <v>0</v>
      </c>
      <c r="S59" s="33">
        <v>73</v>
      </c>
      <c r="T59" s="30">
        <f t="shared" si="2"/>
        <v>642.08</v>
      </c>
      <c r="U59" s="33">
        <f>T59*9</f>
        <v>5778.72</v>
      </c>
      <c r="V59" s="34">
        <f t="shared" si="21"/>
        <v>5778.72</v>
      </c>
    </row>
    <row r="60" customHeight="1" spans="1:22">
      <c r="A60" s="28" t="s">
        <v>44</v>
      </c>
      <c r="B60" s="28" t="s">
        <v>45</v>
      </c>
      <c r="C60" s="28" t="s">
        <v>53</v>
      </c>
      <c r="D60" s="29" t="s">
        <v>47</v>
      </c>
      <c r="E60" s="30">
        <v>5000</v>
      </c>
      <c r="F60" s="28">
        <v>1</v>
      </c>
      <c r="G60" s="30">
        <v>343.17</v>
      </c>
      <c r="H60" s="28">
        <v>448</v>
      </c>
      <c r="I60" s="30">
        <f t="shared" si="18"/>
        <v>4656.83</v>
      </c>
      <c r="J60" s="31">
        <v>5000</v>
      </c>
      <c r="K60" s="28">
        <v>1</v>
      </c>
      <c r="L60" s="32">
        <v>343.17</v>
      </c>
      <c r="M60" s="28">
        <v>448</v>
      </c>
      <c r="N60" s="30">
        <v>4656.83</v>
      </c>
      <c r="O60" s="30">
        <f t="shared" si="15"/>
        <v>5000</v>
      </c>
      <c r="P60" s="28">
        <v>1</v>
      </c>
      <c r="Q60" s="32">
        <v>343.17</v>
      </c>
      <c r="R60" s="30">
        <f t="shared" si="28"/>
        <v>1544.265</v>
      </c>
      <c r="S60" s="30">
        <v>448</v>
      </c>
      <c r="T60" s="30">
        <f t="shared" si="2"/>
        <v>4656.83</v>
      </c>
      <c r="U60" s="33">
        <f t="shared" si="29"/>
        <v>27940.98</v>
      </c>
      <c r="V60" s="34">
        <f t="shared" si="21"/>
        <v>29485.245</v>
      </c>
    </row>
    <row r="61" customHeight="1" spans="1:22">
      <c r="A61" s="28" t="s">
        <v>44</v>
      </c>
      <c r="B61" s="28" t="s">
        <v>45</v>
      </c>
      <c r="C61" s="28" t="s">
        <v>53</v>
      </c>
      <c r="D61" s="29" t="s">
        <v>48</v>
      </c>
      <c r="E61" s="30">
        <v>5000</v>
      </c>
      <c r="F61" s="28">
        <v>1</v>
      </c>
      <c r="G61" s="30">
        <v>343.17</v>
      </c>
      <c r="H61" s="28">
        <v>448</v>
      </c>
      <c r="I61" s="30">
        <f t="shared" si="18"/>
        <v>4656.83</v>
      </c>
      <c r="J61" s="31">
        <v>5000</v>
      </c>
      <c r="K61" s="28">
        <v>1</v>
      </c>
      <c r="L61" s="32">
        <v>343.17</v>
      </c>
      <c r="M61" s="28">
        <v>448</v>
      </c>
      <c r="N61" s="30">
        <v>4656.83</v>
      </c>
      <c r="O61" s="30">
        <f t="shared" si="15"/>
        <v>5000</v>
      </c>
      <c r="P61" s="28">
        <v>1</v>
      </c>
      <c r="Q61" s="32">
        <v>343.17</v>
      </c>
      <c r="R61" s="30">
        <f t="shared" si="28"/>
        <v>1544.265</v>
      </c>
      <c r="S61" s="30">
        <v>448</v>
      </c>
      <c r="T61" s="30">
        <f t="shared" si="2"/>
        <v>4656.83</v>
      </c>
      <c r="U61" s="33">
        <f t="shared" si="29"/>
        <v>27940.98</v>
      </c>
      <c r="V61" s="34">
        <f t="shared" si="21"/>
        <v>29485.245</v>
      </c>
    </row>
    <row r="62" customHeight="1" spans="1:22">
      <c r="A62" s="38" t="s">
        <v>44</v>
      </c>
      <c r="B62" s="28" t="s">
        <v>45</v>
      </c>
      <c r="C62" s="28" t="s">
        <v>53</v>
      </c>
      <c r="D62" s="39" t="s">
        <v>18</v>
      </c>
      <c r="E62" s="30">
        <v>1795.93</v>
      </c>
      <c r="F62" s="38"/>
      <c r="G62" s="31"/>
      <c r="H62" s="38">
        <v>172</v>
      </c>
      <c r="I62" s="30">
        <f t="shared" si="18"/>
        <v>1795.93</v>
      </c>
      <c r="J62" s="31">
        <v>1795.93</v>
      </c>
      <c r="K62" s="36"/>
      <c r="L62" s="42"/>
      <c r="M62" s="38">
        <v>172</v>
      </c>
      <c r="N62" s="31">
        <v>1795.93</v>
      </c>
      <c r="O62" s="30">
        <f t="shared" si="15"/>
        <v>1795.93</v>
      </c>
      <c r="P62" s="36"/>
      <c r="Q62" s="42"/>
      <c r="R62" s="30">
        <f>Q62*7</f>
        <v>0</v>
      </c>
      <c r="S62" s="31">
        <v>172</v>
      </c>
      <c r="T62" s="30">
        <f t="shared" si="2"/>
        <v>1795.93</v>
      </c>
      <c r="U62" s="33">
        <f>T62*9</f>
        <v>16163.37</v>
      </c>
      <c r="V62" s="34">
        <f t="shared" si="21"/>
        <v>16163.37</v>
      </c>
    </row>
    <row r="63" customHeight="1" spans="1:22">
      <c r="A63" s="28" t="s">
        <v>54</v>
      </c>
      <c r="B63" s="36" t="s">
        <v>55</v>
      </c>
      <c r="C63" s="28" t="s">
        <v>56</v>
      </c>
      <c r="D63" s="29" t="s">
        <v>17</v>
      </c>
      <c r="E63" s="30">
        <v>3000</v>
      </c>
      <c r="F63" s="28"/>
      <c r="G63" s="30"/>
      <c r="H63" s="28">
        <v>341</v>
      </c>
      <c r="I63" s="30">
        <f t="shared" si="18"/>
        <v>3000</v>
      </c>
      <c r="J63" s="31">
        <v>3000</v>
      </c>
      <c r="K63" s="36"/>
      <c r="L63" s="42"/>
      <c r="M63" s="36">
        <v>337</v>
      </c>
      <c r="N63" s="33">
        <v>3000</v>
      </c>
      <c r="O63" s="30">
        <f t="shared" si="15"/>
        <v>3000</v>
      </c>
      <c r="P63" s="36"/>
      <c r="Q63" s="42"/>
      <c r="R63" s="28">
        <f t="shared" ref="R63:R67" si="30">Q63*4.5</f>
        <v>0</v>
      </c>
      <c r="S63" s="33">
        <v>337</v>
      </c>
      <c r="T63" s="30">
        <f t="shared" si="2"/>
        <v>3000</v>
      </c>
      <c r="U63" s="33">
        <f t="shared" ref="U63:U67" si="31">T63*6</f>
        <v>18000</v>
      </c>
      <c r="V63" s="34">
        <f t="shared" si="21"/>
        <v>18000</v>
      </c>
    </row>
    <row r="64" customHeight="1" spans="1:22">
      <c r="A64" s="28" t="s">
        <v>54</v>
      </c>
      <c r="B64" s="36" t="s">
        <v>55</v>
      </c>
      <c r="C64" s="28" t="s">
        <v>56</v>
      </c>
      <c r="D64" s="29" t="s">
        <v>17</v>
      </c>
      <c r="E64" s="30">
        <v>3000</v>
      </c>
      <c r="F64" s="28"/>
      <c r="G64" s="30"/>
      <c r="H64" s="28">
        <v>341</v>
      </c>
      <c r="I64" s="30">
        <f t="shared" si="18"/>
        <v>3000</v>
      </c>
      <c r="J64" s="31">
        <v>3000</v>
      </c>
      <c r="K64" s="36"/>
      <c r="L64" s="42"/>
      <c r="M64" s="36">
        <v>337</v>
      </c>
      <c r="N64" s="33">
        <v>3000</v>
      </c>
      <c r="O64" s="30">
        <f t="shared" si="15"/>
        <v>3000</v>
      </c>
      <c r="P64" s="36"/>
      <c r="Q64" s="42"/>
      <c r="R64" s="28">
        <f t="shared" si="30"/>
        <v>0</v>
      </c>
      <c r="S64" s="33">
        <v>337</v>
      </c>
      <c r="T64" s="30">
        <f t="shared" si="2"/>
        <v>3000</v>
      </c>
      <c r="U64" s="33">
        <f t="shared" si="31"/>
        <v>18000</v>
      </c>
      <c r="V64" s="34">
        <f t="shared" si="21"/>
        <v>18000</v>
      </c>
    </row>
    <row r="65" customHeight="1" spans="1:22">
      <c r="A65" s="28" t="s">
        <v>54</v>
      </c>
      <c r="B65" s="36" t="s">
        <v>55</v>
      </c>
      <c r="C65" s="28" t="s">
        <v>56</v>
      </c>
      <c r="D65" s="29" t="s">
        <v>18</v>
      </c>
      <c r="E65" s="30">
        <v>3000</v>
      </c>
      <c r="F65" s="36"/>
      <c r="G65" s="33"/>
      <c r="H65" s="36">
        <v>341</v>
      </c>
      <c r="I65" s="30">
        <f t="shared" si="18"/>
        <v>3000</v>
      </c>
      <c r="J65" s="37">
        <v>3000</v>
      </c>
      <c r="K65" s="36"/>
      <c r="L65" s="42"/>
      <c r="M65" s="36">
        <v>337</v>
      </c>
      <c r="N65" s="33">
        <v>3000</v>
      </c>
      <c r="O65" s="30">
        <f t="shared" si="15"/>
        <v>3000</v>
      </c>
      <c r="P65" s="36"/>
      <c r="Q65" s="42"/>
      <c r="R65" s="28">
        <f>Q65*7</f>
        <v>0</v>
      </c>
      <c r="S65" s="33">
        <v>337</v>
      </c>
      <c r="T65" s="30">
        <f t="shared" si="2"/>
        <v>3000</v>
      </c>
      <c r="U65" s="33">
        <f>T65*9</f>
        <v>27000</v>
      </c>
      <c r="V65" s="34">
        <f t="shared" si="21"/>
        <v>27000</v>
      </c>
    </row>
    <row r="66" customHeight="1" spans="1:22">
      <c r="A66" s="28" t="s">
        <v>54</v>
      </c>
      <c r="B66" s="36" t="s">
        <v>55</v>
      </c>
      <c r="C66" s="28" t="s">
        <v>57</v>
      </c>
      <c r="D66" s="29" t="s">
        <v>17</v>
      </c>
      <c r="E66" s="30">
        <v>3100</v>
      </c>
      <c r="F66" s="28"/>
      <c r="G66" s="30"/>
      <c r="H66" s="28">
        <v>273</v>
      </c>
      <c r="I66" s="30">
        <f t="shared" si="18"/>
        <v>3100</v>
      </c>
      <c r="J66" s="31">
        <v>3100</v>
      </c>
      <c r="K66" s="36"/>
      <c r="L66" s="42"/>
      <c r="M66" s="28">
        <v>273</v>
      </c>
      <c r="N66" s="30">
        <v>3100</v>
      </c>
      <c r="O66" s="30">
        <f t="shared" si="15"/>
        <v>3100</v>
      </c>
      <c r="P66" s="36"/>
      <c r="Q66" s="42"/>
      <c r="R66" s="28">
        <f t="shared" si="30"/>
        <v>0</v>
      </c>
      <c r="S66" s="30">
        <v>273</v>
      </c>
      <c r="T66" s="30">
        <f t="shared" si="2"/>
        <v>3100</v>
      </c>
      <c r="U66" s="33">
        <f t="shared" si="31"/>
        <v>18600</v>
      </c>
      <c r="V66" s="34">
        <f t="shared" si="21"/>
        <v>18600</v>
      </c>
    </row>
    <row r="67" customHeight="1" spans="1:22">
      <c r="A67" s="28" t="s">
        <v>54</v>
      </c>
      <c r="B67" s="36" t="s">
        <v>55</v>
      </c>
      <c r="C67" s="28" t="s">
        <v>57</v>
      </c>
      <c r="D67" s="29" t="s">
        <v>17</v>
      </c>
      <c r="E67" s="30">
        <v>3000</v>
      </c>
      <c r="F67" s="28"/>
      <c r="G67" s="30"/>
      <c r="H67" s="28">
        <v>273</v>
      </c>
      <c r="I67" s="30">
        <f t="shared" si="18"/>
        <v>3000</v>
      </c>
      <c r="J67" s="31">
        <v>3000</v>
      </c>
      <c r="K67" s="36"/>
      <c r="L67" s="42"/>
      <c r="M67" s="28">
        <v>259</v>
      </c>
      <c r="N67" s="30">
        <v>3000</v>
      </c>
      <c r="O67" s="30">
        <f t="shared" si="15"/>
        <v>3000</v>
      </c>
      <c r="P67" s="36"/>
      <c r="Q67" s="42"/>
      <c r="R67" s="28">
        <f t="shared" si="30"/>
        <v>0</v>
      </c>
      <c r="S67" s="30">
        <v>259</v>
      </c>
      <c r="T67" s="30">
        <f t="shared" si="2"/>
        <v>3000</v>
      </c>
      <c r="U67" s="33">
        <f t="shared" si="31"/>
        <v>18000</v>
      </c>
      <c r="V67" s="34">
        <f t="shared" si="21"/>
        <v>18000</v>
      </c>
    </row>
    <row r="68" customHeight="1" spans="1:22">
      <c r="A68" s="28" t="s">
        <v>54</v>
      </c>
      <c r="B68" s="36" t="s">
        <v>55</v>
      </c>
      <c r="C68" s="28" t="s">
        <v>57</v>
      </c>
      <c r="D68" s="29" t="s">
        <v>18</v>
      </c>
      <c r="E68" s="30">
        <v>3100</v>
      </c>
      <c r="F68" s="28"/>
      <c r="G68" s="30"/>
      <c r="H68" s="28">
        <v>273</v>
      </c>
      <c r="I68" s="30">
        <f t="shared" si="18"/>
        <v>3100</v>
      </c>
      <c r="J68" s="31">
        <v>3100</v>
      </c>
      <c r="K68" s="36"/>
      <c r="L68" s="42"/>
      <c r="M68" s="28">
        <v>273</v>
      </c>
      <c r="N68" s="30">
        <v>3100</v>
      </c>
      <c r="O68" s="30">
        <f t="shared" si="15"/>
        <v>3100</v>
      </c>
      <c r="P68" s="36"/>
      <c r="Q68" s="42"/>
      <c r="R68" s="28">
        <f>Q68*7</f>
        <v>0</v>
      </c>
      <c r="S68" s="30">
        <v>273</v>
      </c>
      <c r="T68" s="30">
        <f t="shared" ref="T68:T80" si="32">O68-Q68</f>
        <v>3100</v>
      </c>
      <c r="U68" s="33">
        <f>T68*9</f>
        <v>27900</v>
      </c>
      <c r="V68" s="34">
        <f t="shared" si="21"/>
        <v>27900</v>
      </c>
    </row>
    <row r="69" customHeight="1" spans="1:22">
      <c r="A69" s="28" t="s">
        <v>58</v>
      </c>
      <c r="B69" s="36" t="s">
        <v>59</v>
      </c>
      <c r="C69" s="28" t="s">
        <v>60</v>
      </c>
      <c r="D69" s="29" t="s">
        <v>17</v>
      </c>
      <c r="E69" s="30">
        <v>3000</v>
      </c>
      <c r="F69" s="28">
        <v>2</v>
      </c>
      <c r="G69" s="30">
        <v>531</v>
      </c>
      <c r="H69" s="28">
        <v>244</v>
      </c>
      <c r="I69" s="30">
        <f t="shared" si="18"/>
        <v>2469</v>
      </c>
      <c r="J69" s="31">
        <v>3000</v>
      </c>
      <c r="K69" s="28">
        <v>2</v>
      </c>
      <c r="L69" s="32">
        <v>531</v>
      </c>
      <c r="M69" s="28">
        <v>244</v>
      </c>
      <c r="N69" s="30">
        <v>2469</v>
      </c>
      <c r="O69" s="30">
        <f t="shared" si="15"/>
        <v>3000</v>
      </c>
      <c r="P69" s="28">
        <v>2</v>
      </c>
      <c r="Q69" s="32">
        <v>531</v>
      </c>
      <c r="R69" s="28">
        <f t="shared" ref="R69:R73" si="33">Q69*4.5</f>
        <v>2389.5</v>
      </c>
      <c r="S69" s="30">
        <v>244</v>
      </c>
      <c r="T69" s="30">
        <f t="shared" si="32"/>
        <v>2469</v>
      </c>
      <c r="U69" s="33">
        <f t="shared" ref="U69:U73" si="34">T69*6</f>
        <v>14814</v>
      </c>
      <c r="V69" s="34">
        <f t="shared" ref="V69:V100" si="35">R69+U69</f>
        <v>17203.5</v>
      </c>
    </row>
    <row r="70" customHeight="1" spans="1:22">
      <c r="A70" s="28" t="s">
        <v>58</v>
      </c>
      <c r="B70" s="36" t="s">
        <v>59</v>
      </c>
      <c r="C70" s="28" t="s">
        <v>60</v>
      </c>
      <c r="D70" s="29" t="s">
        <v>61</v>
      </c>
      <c r="E70" s="30">
        <v>3000</v>
      </c>
      <c r="F70" s="28">
        <v>2</v>
      </c>
      <c r="G70" s="30">
        <v>531</v>
      </c>
      <c r="H70" s="28">
        <v>244</v>
      </c>
      <c r="I70" s="30">
        <f t="shared" si="18"/>
        <v>2469</v>
      </c>
      <c r="J70" s="31">
        <v>3000</v>
      </c>
      <c r="K70" s="28">
        <v>2</v>
      </c>
      <c r="L70" s="32">
        <v>531</v>
      </c>
      <c r="M70" s="28">
        <v>244</v>
      </c>
      <c r="N70" s="30">
        <v>2469</v>
      </c>
      <c r="O70" s="30">
        <f t="shared" si="15"/>
        <v>3000</v>
      </c>
      <c r="P70" s="28">
        <v>2</v>
      </c>
      <c r="Q70" s="32">
        <v>531</v>
      </c>
      <c r="R70" s="28">
        <f t="shared" si="33"/>
        <v>2389.5</v>
      </c>
      <c r="S70" s="30">
        <v>244</v>
      </c>
      <c r="T70" s="30">
        <f t="shared" si="32"/>
        <v>2469</v>
      </c>
      <c r="U70" s="33">
        <f t="shared" si="34"/>
        <v>14814</v>
      </c>
      <c r="V70" s="34">
        <f t="shared" si="35"/>
        <v>17203.5</v>
      </c>
    </row>
    <row r="71" customHeight="1" spans="1:22">
      <c r="A71" s="28" t="s">
        <v>58</v>
      </c>
      <c r="B71" s="36" t="s">
        <v>59</v>
      </c>
      <c r="C71" s="28" t="s">
        <v>60</v>
      </c>
      <c r="D71" s="29" t="s">
        <v>18</v>
      </c>
      <c r="E71" s="30">
        <v>3000</v>
      </c>
      <c r="F71" s="28">
        <v>2</v>
      </c>
      <c r="G71" s="30">
        <v>531</v>
      </c>
      <c r="H71" s="28">
        <v>244</v>
      </c>
      <c r="I71" s="30">
        <f t="shared" si="18"/>
        <v>2469</v>
      </c>
      <c r="J71" s="31">
        <v>3000</v>
      </c>
      <c r="K71" s="28">
        <v>2</v>
      </c>
      <c r="L71" s="32">
        <v>531</v>
      </c>
      <c r="M71" s="28">
        <v>244</v>
      </c>
      <c r="N71" s="30">
        <v>2469</v>
      </c>
      <c r="O71" s="30">
        <f t="shared" si="15"/>
        <v>3000</v>
      </c>
      <c r="P71" s="28">
        <v>2</v>
      </c>
      <c r="Q71" s="32">
        <v>531</v>
      </c>
      <c r="R71" s="28">
        <f>Q71*7</f>
        <v>3717</v>
      </c>
      <c r="S71" s="30">
        <v>244</v>
      </c>
      <c r="T71" s="30">
        <f t="shared" si="32"/>
        <v>2469</v>
      </c>
      <c r="U71" s="33">
        <f>T71*9</f>
        <v>22221</v>
      </c>
      <c r="V71" s="34">
        <f t="shared" si="35"/>
        <v>25938</v>
      </c>
    </row>
    <row r="72" customHeight="1" spans="1:22">
      <c r="A72" s="28" t="s">
        <v>58</v>
      </c>
      <c r="B72" s="36" t="s">
        <v>59</v>
      </c>
      <c r="C72" s="28" t="s">
        <v>62</v>
      </c>
      <c r="D72" s="29" t="s">
        <v>17</v>
      </c>
      <c r="E72" s="30">
        <v>3800</v>
      </c>
      <c r="F72" s="28">
        <v>1</v>
      </c>
      <c r="G72" s="30">
        <v>202.11</v>
      </c>
      <c r="H72" s="28">
        <v>230</v>
      </c>
      <c r="I72" s="30">
        <f t="shared" si="18"/>
        <v>3597.89</v>
      </c>
      <c r="J72" s="31">
        <v>3800</v>
      </c>
      <c r="K72" s="28">
        <v>1</v>
      </c>
      <c r="L72" s="32">
        <v>202.11</v>
      </c>
      <c r="M72" s="28">
        <v>230</v>
      </c>
      <c r="N72" s="30">
        <v>3597.89</v>
      </c>
      <c r="O72" s="30">
        <f t="shared" si="15"/>
        <v>3800</v>
      </c>
      <c r="P72" s="28">
        <v>1</v>
      </c>
      <c r="Q72" s="32">
        <v>202.11</v>
      </c>
      <c r="R72" s="28">
        <f t="shared" si="33"/>
        <v>909.495</v>
      </c>
      <c r="S72" s="30">
        <v>230</v>
      </c>
      <c r="T72" s="30">
        <f t="shared" si="32"/>
        <v>3597.89</v>
      </c>
      <c r="U72" s="33">
        <f t="shared" si="34"/>
        <v>21587.34</v>
      </c>
      <c r="V72" s="34">
        <f t="shared" si="35"/>
        <v>22496.835</v>
      </c>
    </row>
    <row r="73" customHeight="1" spans="1:22">
      <c r="A73" s="28" t="s">
        <v>58</v>
      </c>
      <c r="B73" s="36" t="s">
        <v>59</v>
      </c>
      <c r="C73" s="28" t="s">
        <v>62</v>
      </c>
      <c r="D73" s="29" t="s">
        <v>61</v>
      </c>
      <c r="E73" s="30">
        <v>3800</v>
      </c>
      <c r="F73" s="28">
        <v>1</v>
      </c>
      <c r="G73" s="30">
        <v>202.11</v>
      </c>
      <c r="H73" s="28">
        <v>230</v>
      </c>
      <c r="I73" s="30">
        <f t="shared" si="18"/>
        <v>3597.89</v>
      </c>
      <c r="J73" s="31">
        <v>3671.8</v>
      </c>
      <c r="K73" s="28">
        <v>1</v>
      </c>
      <c r="L73" s="32">
        <v>202.11</v>
      </c>
      <c r="M73" s="36">
        <v>219</v>
      </c>
      <c r="N73" s="33">
        <v>3469.69</v>
      </c>
      <c r="O73" s="30">
        <f t="shared" si="15"/>
        <v>3671.8</v>
      </c>
      <c r="P73" s="28">
        <v>1</v>
      </c>
      <c r="Q73" s="32">
        <v>202.11</v>
      </c>
      <c r="R73" s="28">
        <f t="shared" si="33"/>
        <v>909.495</v>
      </c>
      <c r="S73" s="33">
        <v>219</v>
      </c>
      <c r="T73" s="30">
        <f t="shared" si="32"/>
        <v>3469.69</v>
      </c>
      <c r="U73" s="33">
        <f t="shared" si="34"/>
        <v>20818.14</v>
      </c>
      <c r="V73" s="34">
        <f t="shared" si="35"/>
        <v>21727.635</v>
      </c>
    </row>
    <row r="74" customHeight="1" spans="1:22">
      <c r="A74" s="28" t="s">
        <v>58</v>
      </c>
      <c r="B74" s="36" t="s">
        <v>59</v>
      </c>
      <c r="C74" s="28" t="s">
        <v>62</v>
      </c>
      <c r="D74" s="29" t="s">
        <v>18</v>
      </c>
      <c r="E74" s="30">
        <v>4000</v>
      </c>
      <c r="F74" s="28">
        <v>1</v>
      </c>
      <c r="G74" s="30">
        <v>202.11</v>
      </c>
      <c r="H74" s="28">
        <v>230</v>
      </c>
      <c r="I74" s="30">
        <f t="shared" si="18"/>
        <v>3797.89</v>
      </c>
      <c r="J74" s="31">
        <v>3164.47</v>
      </c>
      <c r="K74" s="28">
        <v>1</v>
      </c>
      <c r="L74" s="32">
        <v>202.11</v>
      </c>
      <c r="M74" s="36">
        <v>191</v>
      </c>
      <c r="N74" s="33">
        <v>2962.36</v>
      </c>
      <c r="O74" s="30">
        <f t="shared" si="15"/>
        <v>3164.47</v>
      </c>
      <c r="P74" s="28">
        <v>1</v>
      </c>
      <c r="Q74" s="32">
        <v>202.11</v>
      </c>
      <c r="R74" s="28">
        <f>Q74*7</f>
        <v>1414.77</v>
      </c>
      <c r="S74" s="33">
        <v>191</v>
      </c>
      <c r="T74" s="30">
        <f t="shared" si="32"/>
        <v>2962.36</v>
      </c>
      <c r="U74" s="33">
        <f>T74*9</f>
        <v>26661.24</v>
      </c>
      <c r="V74" s="34">
        <f t="shared" si="35"/>
        <v>28076.01</v>
      </c>
    </row>
    <row r="75" customHeight="1" spans="1:22">
      <c r="A75" s="28" t="s">
        <v>58</v>
      </c>
      <c r="B75" s="36" t="s">
        <v>59</v>
      </c>
      <c r="C75" s="29" t="s">
        <v>63</v>
      </c>
      <c r="D75" s="29" t="s">
        <v>17</v>
      </c>
      <c r="E75" s="30">
        <v>3000</v>
      </c>
      <c r="F75" s="36"/>
      <c r="G75" s="33"/>
      <c r="H75" s="36">
        <v>198</v>
      </c>
      <c r="I75" s="30">
        <f t="shared" si="18"/>
        <v>3000</v>
      </c>
      <c r="J75" s="31">
        <v>3000</v>
      </c>
      <c r="K75" s="36"/>
      <c r="L75" s="42"/>
      <c r="M75" s="36">
        <v>198</v>
      </c>
      <c r="N75" s="33">
        <v>3000</v>
      </c>
      <c r="O75" s="30">
        <f t="shared" si="15"/>
        <v>3000</v>
      </c>
      <c r="P75" s="36"/>
      <c r="Q75" s="42"/>
      <c r="R75" s="28">
        <f t="shared" ref="R75:R79" si="36">Q75*4.5</f>
        <v>0</v>
      </c>
      <c r="S75" s="33">
        <v>198</v>
      </c>
      <c r="T75" s="30">
        <f t="shared" si="32"/>
        <v>3000</v>
      </c>
      <c r="U75" s="33">
        <f t="shared" ref="U75:U79" si="37">T75*6</f>
        <v>18000</v>
      </c>
      <c r="V75" s="34">
        <f t="shared" si="35"/>
        <v>18000</v>
      </c>
    </row>
    <row r="76" customHeight="1" spans="1:22">
      <c r="A76" s="28" t="s">
        <v>58</v>
      </c>
      <c r="B76" s="36" t="s">
        <v>59</v>
      </c>
      <c r="C76" s="29" t="s">
        <v>63</v>
      </c>
      <c r="D76" s="29" t="s">
        <v>61</v>
      </c>
      <c r="E76" s="30">
        <v>3000</v>
      </c>
      <c r="F76" s="28"/>
      <c r="G76" s="30"/>
      <c r="H76" s="28">
        <v>198</v>
      </c>
      <c r="I76" s="30">
        <f t="shared" si="18"/>
        <v>3000</v>
      </c>
      <c r="J76" s="31">
        <v>3000</v>
      </c>
      <c r="K76" s="36"/>
      <c r="L76" s="42"/>
      <c r="M76" s="28">
        <v>198</v>
      </c>
      <c r="N76" s="30">
        <v>3000</v>
      </c>
      <c r="O76" s="30">
        <f t="shared" si="15"/>
        <v>3000</v>
      </c>
      <c r="P76" s="36"/>
      <c r="Q76" s="42"/>
      <c r="R76" s="28">
        <f t="shared" si="36"/>
        <v>0</v>
      </c>
      <c r="S76" s="30">
        <v>198</v>
      </c>
      <c r="T76" s="30">
        <f t="shared" si="32"/>
        <v>3000</v>
      </c>
      <c r="U76" s="33">
        <f t="shared" si="37"/>
        <v>18000</v>
      </c>
      <c r="V76" s="34">
        <f t="shared" si="35"/>
        <v>18000</v>
      </c>
    </row>
    <row r="77" customHeight="1" spans="1:22">
      <c r="A77" s="28" t="s">
        <v>58</v>
      </c>
      <c r="B77" s="36" t="s">
        <v>59</v>
      </c>
      <c r="C77" s="29" t="s">
        <v>63</v>
      </c>
      <c r="D77" s="29" t="s">
        <v>18</v>
      </c>
      <c r="E77" s="30">
        <v>3000</v>
      </c>
      <c r="F77" s="28"/>
      <c r="G77" s="30"/>
      <c r="H77" s="28">
        <v>198</v>
      </c>
      <c r="I77" s="30">
        <f t="shared" si="18"/>
        <v>3000</v>
      </c>
      <c r="J77" s="31">
        <v>2919.03</v>
      </c>
      <c r="K77" s="36"/>
      <c r="L77" s="42"/>
      <c r="M77" s="36">
        <v>183</v>
      </c>
      <c r="N77" s="33">
        <v>2919.03</v>
      </c>
      <c r="O77" s="30">
        <f t="shared" si="15"/>
        <v>2919.03</v>
      </c>
      <c r="P77" s="36"/>
      <c r="Q77" s="42"/>
      <c r="R77" s="28">
        <f>Q77*7</f>
        <v>0</v>
      </c>
      <c r="S77" s="33">
        <v>183</v>
      </c>
      <c r="T77" s="30">
        <f t="shared" si="32"/>
        <v>2919.03</v>
      </c>
      <c r="U77" s="33">
        <f>T77*9</f>
        <v>26271.27</v>
      </c>
      <c r="V77" s="34">
        <f t="shared" si="35"/>
        <v>26271.27</v>
      </c>
    </row>
    <row r="78" customHeight="1" spans="1:22">
      <c r="A78" s="38" t="s">
        <v>64</v>
      </c>
      <c r="B78" s="36" t="s">
        <v>65</v>
      </c>
      <c r="C78" s="38" t="s">
        <v>66</v>
      </c>
      <c r="D78" s="39" t="s">
        <v>27</v>
      </c>
      <c r="E78" s="30">
        <v>4000</v>
      </c>
      <c r="F78" s="38"/>
      <c r="G78" s="31"/>
      <c r="H78" s="38">
        <v>387</v>
      </c>
      <c r="I78" s="30">
        <f t="shared" si="18"/>
        <v>4000</v>
      </c>
      <c r="J78" s="31">
        <v>4000</v>
      </c>
      <c r="K78" s="36"/>
      <c r="L78" s="42"/>
      <c r="M78" s="36">
        <v>339</v>
      </c>
      <c r="N78" s="33">
        <v>4000</v>
      </c>
      <c r="O78" s="30">
        <f t="shared" si="15"/>
        <v>4000</v>
      </c>
      <c r="P78" s="36"/>
      <c r="Q78" s="42"/>
      <c r="R78" s="28">
        <f t="shared" si="36"/>
        <v>0</v>
      </c>
      <c r="S78" s="33">
        <v>339</v>
      </c>
      <c r="T78" s="30">
        <f t="shared" si="32"/>
        <v>4000</v>
      </c>
      <c r="U78" s="33">
        <f t="shared" si="37"/>
        <v>24000</v>
      </c>
      <c r="V78" s="34">
        <f t="shared" si="35"/>
        <v>24000</v>
      </c>
    </row>
    <row r="79" customHeight="1" spans="1:22">
      <c r="A79" s="38" t="s">
        <v>64</v>
      </c>
      <c r="B79" s="36" t="s">
        <v>65</v>
      </c>
      <c r="C79" s="38" t="s">
        <v>66</v>
      </c>
      <c r="D79" s="39" t="s">
        <v>27</v>
      </c>
      <c r="E79" s="30">
        <v>4000</v>
      </c>
      <c r="F79" s="38"/>
      <c r="G79" s="31"/>
      <c r="H79" s="38">
        <v>387</v>
      </c>
      <c r="I79" s="30">
        <f t="shared" si="18"/>
        <v>4000</v>
      </c>
      <c r="J79" s="31">
        <v>4000</v>
      </c>
      <c r="K79" s="36"/>
      <c r="L79" s="42"/>
      <c r="M79" s="36">
        <v>372</v>
      </c>
      <c r="N79" s="33">
        <v>4000</v>
      </c>
      <c r="O79" s="30">
        <f t="shared" si="15"/>
        <v>4000</v>
      </c>
      <c r="P79" s="36"/>
      <c r="Q79" s="42"/>
      <c r="R79" s="28">
        <f t="shared" si="36"/>
        <v>0</v>
      </c>
      <c r="S79" s="33">
        <v>372</v>
      </c>
      <c r="T79" s="30">
        <f t="shared" si="32"/>
        <v>4000</v>
      </c>
      <c r="U79" s="33">
        <f t="shared" si="37"/>
        <v>24000</v>
      </c>
      <c r="V79" s="34">
        <f t="shared" si="35"/>
        <v>24000</v>
      </c>
    </row>
    <row r="80" customHeight="1" spans="1:22">
      <c r="A80" s="38" t="s">
        <v>64</v>
      </c>
      <c r="B80" s="36" t="s">
        <v>65</v>
      </c>
      <c r="C80" s="38" t="s">
        <v>66</v>
      </c>
      <c r="D80" s="39" t="s">
        <v>18</v>
      </c>
      <c r="E80" s="30">
        <v>6000</v>
      </c>
      <c r="F80" s="38"/>
      <c r="G80" s="31"/>
      <c r="H80" s="38">
        <v>574</v>
      </c>
      <c r="I80" s="30">
        <f t="shared" si="18"/>
        <v>6000</v>
      </c>
      <c r="J80" s="37">
        <v>5673.32</v>
      </c>
      <c r="K80" s="36"/>
      <c r="L80" s="42"/>
      <c r="M80" s="36">
        <v>537</v>
      </c>
      <c r="N80" s="33">
        <v>5673.32</v>
      </c>
      <c r="O80" s="30">
        <f t="shared" si="15"/>
        <v>5673.32</v>
      </c>
      <c r="P80" s="36"/>
      <c r="Q80" s="42"/>
      <c r="R80" s="28">
        <f>Q80*7</f>
        <v>0</v>
      </c>
      <c r="S80" s="33">
        <v>537</v>
      </c>
      <c r="T80" s="30">
        <f t="shared" si="32"/>
        <v>5673.32</v>
      </c>
      <c r="U80" s="33">
        <f>T80*9</f>
        <v>51059.88</v>
      </c>
      <c r="V80" s="34">
        <f t="shared" si="35"/>
        <v>51059.88</v>
      </c>
    </row>
    <row r="81" customHeight="1" spans="1:22">
      <c r="A81" s="38" t="s">
        <v>67</v>
      </c>
      <c r="B81" s="36"/>
      <c r="C81" s="38"/>
      <c r="D81" s="39"/>
      <c r="E81" s="30">
        <f t="shared" ref="E81:J81" si="38">SUM(E4:E80)</f>
        <v>251279.32</v>
      </c>
      <c r="F81" s="38"/>
      <c r="G81" s="31">
        <f t="shared" si="38"/>
        <v>8988.76</v>
      </c>
      <c r="H81" s="38"/>
      <c r="I81" s="31">
        <f t="shared" si="38"/>
        <v>242366.64</v>
      </c>
      <c r="J81" s="37">
        <f t="shared" si="38"/>
        <v>248858.43</v>
      </c>
      <c r="K81" s="36"/>
      <c r="L81" s="42">
        <f t="shared" ref="L81:O81" si="39">SUM(L4:L80)</f>
        <v>8988.76</v>
      </c>
      <c r="M81" s="36"/>
      <c r="N81" s="33">
        <f t="shared" si="39"/>
        <v>239869.67</v>
      </c>
      <c r="O81" s="30">
        <f t="shared" si="39"/>
        <v>248858.4</v>
      </c>
      <c r="P81" s="36"/>
      <c r="Q81" s="42">
        <f>SUM(Q4:Q80)</f>
        <v>8988.76</v>
      </c>
      <c r="R81" s="43">
        <f>SUM(R4:R80)</f>
        <v>43917.57</v>
      </c>
      <c r="S81" s="33"/>
      <c r="T81" s="33">
        <f>SUM(T4:T80)</f>
        <v>239869.64</v>
      </c>
      <c r="U81" s="44">
        <f>SUM(U4:U80)</f>
        <v>1613144.1</v>
      </c>
      <c r="V81" s="45">
        <f t="shared" si="35"/>
        <v>1657061.67</v>
      </c>
    </row>
    <row r="82" customHeight="1" spans="1:22">
      <c r="A82" s="28" t="s">
        <v>68</v>
      </c>
      <c r="B82" s="36" t="s">
        <v>69</v>
      </c>
      <c r="C82" s="28" t="s">
        <v>70</v>
      </c>
      <c r="D82" s="41" t="s">
        <v>71</v>
      </c>
      <c r="E82" s="30">
        <v>14460</v>
      </c>
      <c r="F82" s="36">
        <v>1</v>
      </c>
      <c r="G82" s="30">
        <v>183.25</v>
      </c>
      <c r="H82" s="36">
        <v>1160</v>
      </c>
      <c r="I82" s="30">
        <f t="shared" ref="I82:I90" si="40">E82-G82</f>
        <v>14276.75</v>
      </c>
      <c r="J82" s="33">
        <v>14460</v>
      </c>
      <c r="K82" s="28">
        <v>1</v>
      </c>
      <c r="L82" s="42">
        <v>183.25</v>
      </c>
      <c r="M82" s="28">
        <v>1160</v>
      </c>
      <c r="N82" s="33">
        <v>14276.75</v>
      </c>
      <c r="O82" s="30">
        <v>14460</v>
      </c>
      <c r="P82" s="28">
        <v>1</v>
      </c>
      <c r="Q82" s="42">
        <v>183.25</v>
      </c>
      <c r="R82" s="28">
        <f t="shared" ref="R82:R86" si="41">Q82*4.5</f>
        <v>824.625</v>
      </c>
      <c r="S82" s="30">
        <v>1160</v>
      </c>
      <c r="T82" s="33">
        <f t="shared" ref="T82:T90" si="42">O82-Q82</f>
        <v>14276.75</v>
      </c>
      <c r="U82" s="33">
        <f t="shared" ref="U82:U86" si="43">T82*6</f>
        <v>85660.5</v>
      </c>
      <c r="V82" s="34">
        <f t="shared" si="35"/>
        <v>86485.125</v>
      </c>
    </row>
    <row r="83" customHeight="1" spans="1:22">
      <c r="A83" s="28" t="s">
        <v>68</v>
      </c>
      <c r="B83" s="36" t="s">
        <v>69</v>
      </c>
      <c r="C83" s="28" t="s">
        <v>70</v>
      </c>
      <c r="D83" s="41" t="s">
        <v>72</v>
      </c>
      <c r="E83" s="30">
        <v>14460</v>
      </c>
      <c r="F83" s="36">
        <v>1</v>
      </c>
      <c r="G83" s="30">
        <v>183.25</v>
      </c>
      <c r="H83" s="36">
        <v>1160</v>
      </c>
      <c r="I83" s="30">
        <f t="shared" si="40"/>
        <v>14276.75</v>
      </c>
      <c r="J83" s="33">
        <v>14460</v>
      </c>
      <c r="K83" s="28">
        <v>1</v>
      </c>
      <c r="L83" s="42">
        <v>183.25</v>
      </c>
      <c r="M83" s="28">
        <v>1160</v>
      </c>
      <c r="N83" s="33">
        <f t="shared" ref="N83:N90" si="44">J83-L83</f>
        <v>14276.75</v>
      </c>
      <c r="O83" s="30">
        <v>14460</v>
      </c>
      <c r="P83" s="28">
        <v>1</v>
      </c>
      <c r="Q83" s="42">
        <v>183.25</v>
      </c>
      <c r="R83" s="28">
        <f t="shared" si="41"/>
        <v>824.625</v>
      </c>
      <c r="S83" s="30">
        <v>1160</v>
      </c>
      <c r="T83" s="33">
        <f t="shared" si="42"/>
        <v>14276.75</v>
      </c>
      <c r="U83" s="33">
        <f t="shared" si="43"/>
        <v>85660.5</v>
      </c>
      <c r="V83" s="34">
        <f t="shared" si="35"/>
        <v>86485.125</v>
      </c>
    </row>
    <row r="84" customHeight="1" spans="1:22">
      <c r="A84" s="38" t="s">
        <v>68</v>
      </c>
      <c r="B84" s="36" t="s">
        <v>69</v>
      </c>
      <c r="C84" s="38" t="s">
        <v>70</v>
      </c>
      <c r="D84" s="41" t="s">
        <v>73</v>
      </c>
      <c r="E84" s="31">
        <v>14460</v>
      </c>
      <c r="F84" s="36">
        <v>1</v>
      </c>
      <c r="G84" s="31">
        <v>183.25</v>
      </c>
      <c r="H84" s="36">
        <v>1160</v>
      </c>
      <c r="I84" s="30">
        <f t="shared" si="40"/>
        <v>14276.75</v>
      </c>
      <c r="J84" s="33">
        <v>14460</v>
      </c>
      <c r="K84" s="38">
        <v>1</v>
      </c>
      <c r="L84" s="42">
        <v>183.25</v>
      </c>
      <c r="M84" s="38">
        <v>1160</v>
      </c>
      <c r="N84" s="33">
        <f t="shared" si="44"/>
        <v>14276.75</v>
      </c>
      <c r="O84" s="31">
        <v>8221.14</v>
      </c>
      <c r="P84" s="38">
        <v>1</v>
      </c>
      <c r="Q84" s="42">
        <v>183.25</v>
      </c>
      <c r="R84" s="28">
        <f>Q84*7</f>
        <v>1282.75</v>
      </c>
      <c r="S84" s="31">
        <v>1160</v>
      </c>
      <c r="T84" s="33">
        <f t="shared" si="42"/>
        <v>8037.89</v>
      </c>
      <c r="U84" s="33">
        <f>T84*9</f>
        <v>72341.01</v>
      </c>
      <c r="V84" s="34">
        <f t="shared" si="35"/>
        <v>73623.76</v>
      </c>
    </row>
    <row r="85" customHeight="1" spans="1:22">
      <c r="A85" s="28" t="s">
        <v>68</v>
      </c>
      <c r="B85" s="36" t="s">
        <v>69</v>
      </c>
      <c r="C85" s="28" t="s">
        <v>74</v>
      </c>
      <c r="D85" s="41" t="s">
        <v>71</v>
      </c>
      <c r="E85" s="30">
        <v>11600</v>
      </c>
      <c r="F85" s="36">
        <v>1</v>
      </c>
      <c r="G85" s="30">
        <v>172.46</v>
      </c>
      <c r="H85" s="36">
        <v>764</v>
      </c>
      <c r="I85" s="30">
        <f t="shared" si="40"/>
        <v>11427.54</v>
      </c>
      <c r="J85" s="33">
        <v>11600</v>
      </c>
      <c r="K85" s="28">
        <v>1</v>
      </c>
      <c r="L85" s="42">
        <v>172.46</v>
      </c>
      <c r="M85" s="28">
        <v>764</v>
      </c>
      <c r="N85" s="33">
        <f t="shared" si="44"/>
        <v>11427.54</v>
      </c>
      <c r="O85" s="30">
        <v>11130.8</v>
      </c>
      <c r="P85" s="28">
        <v>1</v>
      </c>
      <c r="Q85" s="42">
        <v>172.46</v>
      </c>
      <c r="R85" s="28">
        <f t="shared" si="41"/>
        <v>776.07</v>
      </c>
      <c r="S85" s="30">
        <v>764</v>
      </c>
      <c r="T85" s="33">
        <f t="shared" si="42"/>
        <v>10958.34</v>
      </c>
      <c r="U85" s="33">
        <f t="shared" si="43"/>
        <v>65750.04</v>
      </c>
      <c r="V85" s="34">
        <f t="shared" si="35"/>
        <v>66526.11</v>
      </c>
    </row>
    <row r="86" customHeight="1" spans="1:22">
      <c r="A86" s="28" t="s">
        <v>68</v>
      </c>
      <c r="B86" s="36" t="s">
        <v>69</v>
      </c>
      <c r="C86" s="28" t="s">
        <v>74</v>
      </c>
      <c r="D86" s="41" t="s">
        <v>72</v>
      </c>
      <c r="E86" s="30">
        <v>11600</v>
      </c>
      <c r="F86" s="36">
        <v>1</v>
      </c>
      <c r="G86" s="30">
        <v>172.46</v>
      </c>
      <c r="H86" s="36">
        <v>764</v>
      </c>
      <c r="I86" s="30">
        <f t="shared" si="40"/>
        <v>11427.54</v>
      </c>
      <c r="J86" s="33">
        <v>11600</v>
      </c>
      <c r="K86" s="28">
        <v>1</v>
      </c>
      <c r="L86" s="42">
        <v>172.46</v>
      </c>
      <c r="M86" s="28">
        <v>764</v>
      </c>
      <c r="N86" s="33">
        <f t="shared" si="44"/>
        <v>11427.54</v>
      </c>
      <c r="O86" s="30">
        <v>11600</v>
      </c>
      <c r="P86" s="28">
        <v>1</v>
      </c>
      <c r="Q86" s="42">
        <v>172.46</v>
      </c>
      <c r="R86" s="28">
        <f t="shared" si="41"/>
        <v>776.07</v>
      </c>
      <c r="S86" s="30">
        <v>764</v>
      </c>
      <c r="T86" s="33">
        <f t="shared" si="42"/>
        <v>11427.54</v>
      </c>
      <c r="U86" s="33">
        <f t="shared" si="43"/>
        <v>68565.24</v>
      </c>
      <c r="V86" s="34">
        <f t="shared" si="35"/>
        <v>69341.31</v>
      </c>
    </row>
    <row r="87" customHeight="1" spans="1:22">
      <c r="A87" s="38" t="s">
        <v>68</v>
      </c>
      <c r="B87" s="36" t="s">
        <v>69</v>
      </c>
      <c r="C87" s="38" t="s">
        <v>74</v>
      </c>
      <c r="D87" s="41" t="s">
        <v>73</v>
      </c>
      <c r="E87" s="31">
        <v>11600</v>
      </c>
      <c r="F87" s="36">
        <v>1</v>
      </c>
      <c r="G87" s="31">
        <v>172.46</v>
      </c>
      <c r="H87" s="36">
        <v>764</v>
      </c>
      <c r="I87" s="30">
        <f t="shared" si="40"/>
        <v>11427.54</v>
      </c>
      <c r="J87" s="33">
        <v>11600</v>
      </c>
      <c r="K87" s="38">
        <v>1</v>
      </c>
      <c r="L87" s="42">
        <v>172.46</v>
      </c>
      <c r="M87" s="38">
        <v>764</v>
      </c>
      <c r="N87" s="33">
        <f t="shared" si="44"/>
        <v>11427.54</v>
      </c>
      <c r="O87" s="31">
        <v>6444.78</v>
      </c>
      <c r="P87" s="38">
        <v>1</v>
      </c>
      <c r="Q87" s="42">
        <v>172.46</v>
      </c>
      <c r="R87" s="28">
        <f>Q87*7</f>
        <v>1207.22</v>
      </c>
      <c r="S87" s="31">
        <v>764</v>
      </c>
      <c r="T87" s="33">
        <f t="shared" si="42"/>
        <v>6272.32</v>
      </c>
      <c r="U87" s="33">
        <f>T87*9</f>
        <v>56450.88</v>
      </c>
      <c r="V87" s="34">
        <f t="shared" si="35"/>
        <v>57658.1</v>
      </c>
    </row>
    <row r="88" customHeight="1" spans="1:22">
      <c r="A88" s="28" t="s">
        <v>68</v>
      </c>
      <c r="B88" s="36" t="s">
        <v>69</v>
      </c>
      <c r="C88" s="28" t="s">
        <v>75</v>
      </c>
      <c r="D88" s="41" t="s">
        <v>71</v>
      </c>
      <c r="E88" s="30">
        <v>13450</v>
      </c>
      <c r="F88" s="36">
        <v>1</v>
      </c>
      <c r="G88" s="30">
        <v>259.6</v>
      </c>
      <c r="H88" s="36">
        <v>583</v>
      </c>
      <c r="I88" s="30">
        <f t="shared" si="40"/>
        <v>13190.4</v>
      </c>
      <c r="J88" s="33">
        <v>13450</v>
      </c>
      <c r="K88" s="28">
        <v>1</v>
      </c>
      <c r="L88" s="42">
        <v>259.6</v>
      </c>
      <c r="M88" s="28">
        <v>583</v>
      </c>
      <c r="N88" s="33">
        <f t="shared" si="44"/>
        <v>13190.4</v>
      </c>
      <c r="O88" s="30">
        <v>13450</v>
      </c>
      <c r="P88" s="28">
        <v>1</v>
      </c>
      <c r="Q88" s="42">
        <v>259.6</v>
      </c>
      <c r="R88" s="28">
        <f t="shared" ref="R88:R93" si="45">Q88*4.5</f>
        <v>1168.2</v>
      </c>
      <c r="S88" s="30">
        <v>583</v>
      </c>
      <c r="T88" s="33">
        <f t="shared" si="42"/>
        <v>13190.4</v>
      </c>
      <c r="U88" s="33">
        <f t="shared" ref="U88:U93" si="46">T88*6</f>
        <v>79142.4</v>
      </c>
      <c r="V88" s="34">
        <f t="shared" si="35"/>
        <v>80310.6</v>
      </c>
    </row>
    <row r="89" customHeight="1" spans="1:22">
      <c r="A89" s="28" t="s">
        <v>68</v>
      </c>
      <c r="B89" s="36" t="s">
        <v>69</v>
      </c>
      <c r="C89" s="28" t="s">
        <v>75</v>
      </c>
      <c r="D89" s="41" t="s">
        <v>72</v>
      </c>
      <c r="E89" s="30">
        <v>13450</v>
      </c>
      <c r="F89" s="36">
        <v>1</v>
      </c>
      <c r="G89" s="30">
        <v>259.6</v>
      </c>
      <c r="H89" s="36">
        <v>583</v>
      </c>
      <c r="I89" s="30">
        <f t="shared" si="40"/>
        <v>13190.4</v>
      </c>
      <c r="J89" s="33">
        <v>13450</v>
      </c>
      <c r="K89" s="28">
        <v>1</v>
      </c>
      <c r="L89" s="42">
        <v>259.6</v>
      </c>
      <c r="M89" s="28">
        <v>583</v>
      </c>
      <c r="N89" s="33">
        <f t="shared" si="44"/>
        <v>13190.4</v>
      </c>
      <c r="O89" s="30">
        <v>13450</v>
      </c>
      <c r="P89" s="28">
        <v>1</v>
      </c>
      <c r="Q89" s="42">
        <v>259.6</v>
      </c>
      <c r="R89" s="28">
        <f t="shared" si="45"/>
        <v>1168.2</v>
      </c>
      <c r="S89" s="30">
        <v>583</v>
      </c>
      <c r="T89" s="33">
        <f t="shared" si="42"/>
        <v>13190.4</v>
      </c>
      <c r="U89" s="33">
        <f t="shared" si="46"/>
        <v>79142.4</v>
      </c>
      <c r="V89" s="34">
        <f t="shared" si="35"/>
        <v>80310.6</v>
      </c>
    </row>
    <row r="90" customHeight="1" spans="1:22">
      <c r="A90" s="38" t="s">
        <v>68</v>
      </c>
      <c r="B90" s="36" t="s">
        <v>69</v>
      </c>
      <c r="C90" s="38" t="s">
        <v>75</v>
      </c>
      <c r="D90" s="41" t="s">
        <v>73</v>
      </c>
      <c r="E90" s="31">
        <v>13450</v>
      </c>
      <c r="F90" s="36">
        <v>1</v>
      </c>
      <c r="G90" s="31">
        <v>259.6</v>
      </c>
      <c r="H90" s="36">
        <v>583</v>
      </c>
      <c r="I90" s="30">
        <f t="shared" si="40"/>
        <v>13190.4</v>
      </c>
      <c r="J90" s="33">
        <v>13450</v>
      </c>
      <c r="K90" s="38">
        <v>1</v>
      </c>
      <c r="L90" s="42">
        <v>259.6</v>
      </c>
      <c r="M90" s="38">
        <v>583</v>
      </c>
      <c r="N90" s="33">
        <f t="shared" si="44"/>
        <v>13190.4</v>
      </c>
      <c r="O90" s="31">
        <v>1880.09</v>
      </c>
      <c r="P90" s="38">
        <v>1</v>
      </c>
      <c r="Q90" s="42">
        <v>259.6</v>
      </c>
      <c r="R90" s="28">
        <f>Q90*7</f>
        <v>1817.2</v>
      </c>
      <c r="S90" s="31">
        <v>583</v>
      </c>
      <c r="T90" s="33">
        <f t="shared" si="42"/>
        <v>1620.49</v>
      </c>
      <c r="U90" s="33">
        <f>T90*9</f>
        <v>14584.41</v>
      </c>
      <c r="V90" s="34">
        <f t="shared" si="35"/>
        <v>16401.61</v>
      </c>
    </row>
    <row r="91" customHeight="1" spans="1:22">
      <c r="A91" s="28" t="s">
        <v>76</v>
      </c>
      <c r="B91" s="36"/>
      <c r="C91" s="28"/>
      <c r="D91" s="46"/>
      <c r="E91" s="30">
        <v>118530</v>
      </c>
      <c r="F91" s="36"/>
      <c r="G91" s="30">
        <v>1845.93</v>
      </c>
      <c r="H91" s="36"/>
      <c r="I91" s="30">
        <v>116684.07</v>
      </c>
      <c r="J91" s="33">
        <v>118530</v>
      </c>
      <c r="K91" s="28"/>
      <c r="L91" s="42">
        <v>1845.93</v>
      </c>
      <c r="M91" s="28"/>
      <c r="N91" s="33">
        <v>116684.07</v>
      </c>
      <c r="O91" s="30">
        <f>SUM(O82:O90)</f>
        <v>95096.81</v>
      </c>
      <c r="P91" s="28"/>
      <c r="Q91" s="42">
        <v>1845.93</v>
      </c>
      <c r="R91" s="47">
        <f>SUM(R82:R90)</f>
        <v>9844.96</v>
      </c>
      <c r="S91" s="30"/>
      <c r="T91" s="33">
        <f>SUM(T82:T90)</f>
        <v>93250.88</v>
      </c>
      <c r="U91" s="44">
        <f>SUM(U82:U90)</f>
        <v>607297.38</v>
      </c>
      <c r="V91" s="45">
        <f t="shared" si="35"/>
        <v>617142.34</v>
      </c>
    </row>
    <row r="92" customHeight="1" spans="1:22">
      <c r="A92" s="48" t="s">
        <v>77</v>
      </c>
      <c r="B92" s="48" t="s">
        <v>78</v>
      </c>
      <c r="C92" s="28" t="s">
        <v>79</v>
      </c>
      <c r="D92" s="29" t="s">
        <v>80</v>
      </c>
      <c r="E92" s="30">
        <v>14800</v>
      </c>
      <c r="F92" s="28"/>
      <c r="G92" s="30"/>
      <c r="H92" s="28">
        <v>886</v>
      </c>
      <c r="I92" s="30">
        <f t="shared" ref="I92:I100" si="47">E92-G92</f>
        <v>14800</v>
      </c>
      <c r="J92" s="30">
        <v>14268.9</v>
      </c>
      <c r="K92" s="28"/>
      <c r="L92" s="32"/>
      <c r="M92" s="28">
        <v>886</v>
      </c>
      <c r="N92" s="30">
        <v>14268.9</v>
      </c>
      <c r="O92" s="30">
        <f t="shared" ref="O92:O100" si="48">J92</f>
        <v>14268.9</v>
      </c>
      <c r="P92" s="28"/>
      <c r="Q92" s="32"/>
      <c r="R92" s="28">
        <f t="shared" si="45"/>
        <v>0</v>
      </c>
      <c r="S92" s="30">
        <v>886</v>
      </c>
      <c r="T92" s="30">
        <f t="shared" ref="T92:T100" si="49">O92-Q92</f>
        <v>14268.9</v>
      </c>
      <c r="U92" s="33">
        <f t="shared" si="46"/>
        <v>85613.4</v>
      </c>
      <c r="V92" s="34">
        <f t="shared" si="35"/>
        <v>85613.4</v>
      </c>
    </row>
    <row r="93" customHeight="1" spans="1:22">
      <c r="A93" s="48" t="s">
        <v>77</v>
      </c>
      <c r="B93" s="48" t="s">
        <v>78</v>
      </c>
      <c r="C93" s="28" t="s">
        <v>79</v>
      </c>
      <c r="D93" s="29" t="s">
        <v>80</v>
      </c>
      <c r="E93" s="30">
        <v>14336</v>
      </c>
      <c r="F93" s="28"/>
      <c r="G93" s="30"/>
      <c r="H93" s="28">
        <v>878</v>
      </c>
      <c r="I93" s="30">
        <f t="shared" si="47"/>
        <v>14336</v>
      </c>
      <c r="J93" s="30">
        <v>14161.1</v>
      </c>
      <c r="K93" s="28"/>
      <c r="L93" s="32"/>
      <c r="M93" s="28">
        <v>878</v>
      </c>
      <c r="N93" s="30">
        <v>14161.1</v>
      </c>
      <c r="O93" s="30">
        <f t="shared" si="48"/>
        <v>14161.1</v>
      </c>
      <c r="P93" s="28"/>
      <c r="Q93" s="32"/>
      <c r="R93" s="28">
        <f t="shared" si="45"/>
        <v>0</v>
      </c>
      <c r="S93" s="30">
        <v>878</v>
      </c>
      <c r="T93" s="30">
        <f t="shared" si="49"/>
        <v>14161.1</v>
      </c>
      <c r="U93" s="33">
        <f t="shared" si="46"/>
        <v>84966.6</v>
      </c>
      <c r="V93" s="34">
        <f t="shared" si="35"/>
        <v>84966.6</v>
      </c>
    </row>
    <row r="94" customHeight="1" spans="1:22">
      <c r="A94" s="48" t="s">
        <v>77</v>
      </c>
      <c r="B94" s="48" t="s">
        <v>78</v>
      </c>
      <c r="C94" s="28" t="s">
        <v>79</v>
      </c>
      <c r="D94" s="29" t="s">
        <v>81</v>
      </c>
      <c r="E94" s="30">
        <v>13600</v>
      </c>
      <c r="F94" s="28"/>
      <c r="G94" s="30"/>
      <c r="H94" s="28">
        <v>770</v>
      </c>
      <c r="I94" s="30">
        <f t="shared" si="47"/>
        <v>13600</v>
      </c>
      <c r="J94" s="30">
        <v>12849.31</v>
      </c>
      <c r="K94" s="28"/>
      <c r="L94" s="32"/>
      <c r="M94" s="28">
        <v>770</v>
      </c>
      <c r="N94" s="30">
        <v>12849.31</v>
      </c>
      <c r="O94" s="30">
        <f t="shared" si="48"/>
        <v>12849.31</v>
      </c>
      <c r="P94" s="28"/>
      <c r="Q94" s="32"/>
      <c r="R94" s="28">
        <f>Q94*7</f>
        <v>0</v>
      </c>
      <c r="S94" s="30">
        <v>770</v>
      </c>
      <c r="T94" s="30">
        <f t="shared" si="49"/>
        <v>12849.31</v>
      </c>
      <c r="U94" s="33">
        <f>T94*9</f>
        <v>115643.79</v>
      </c>
      <c r="V94" s="34">
        <f t="shared" si="35"/>
        <v>115643.79</v>
      </c>
    </row>
    <row r="95" customHeight="1" spans="1:22">
      <c r="A95" s="48" t="s">
        <v>82</v>
      </c>
      <c r="B95" s="48" t="s">
        <v>83</v>
      </c>
      <c r="C95" s="28" t="s">
        <v>84</v>
      </c>
      <c r="D95" s="29" t="s">
        <v>80</v>
      </c>
      <c r="E95" s="30">
        <v>8500</v>
      </c>
      <c r="F95" s="28"/>
      <c r="G95" s="30"/>
      <c r="H95" s="28">
        <v>668</v>
      </c>
      <c r="I95" s="30">
        <f t="shared" si="47"/>
        <v>8500</v>
      </c>
      <c r="J95" s="30">
        <v>8500</v>
      </c>
      <c r="K95" s="28"/>
      <c r="L95" s="32"/>
      <c r="M95" s="28">
        <v>668</v>
      </c>
      <c r="N95" s="30">
        <v>8500</v>
      </c>
      <c r="O95" s="30">
        <f t="shared" si="48"/>
        <v>8500</v>
      </c>
      <c r="P95" s="28"/>
      <c r="Q95" s="32"/>
      <c r="R95" s="28">
        <f t="shared" ref="R95:R99" si="50">Q95*4.5</f>
        <v>0</v>
      </c>
      <c r="S95" s="30">
        <v>668</v>
      </c>
      <c r="T95" s="30">
        <f t="shared" si="49"/>
        <v>8500</v>
      </c>
      <c r="U95" s="33">
        <f t="shared" ref="U95:U99" si="51">T95*6</f>
        <v>51000</v>
      </c>
      <c r="V95" s="34">
        <f t="shared" si="35"/>
        <v>51000</v>
      </c>
    </row>
    <row r="96" customHeight="1" spans="1:22">
      <c r="A96" s="48" t="s">
        <v>82</v>
      </c>
      <c r="B96" s="48" t="s">
        <v>83</v>
      </c>
      <c r="C96" s="28" t="s">
        <v>84</v>
      </c>
      <c r="D96" s="29" t="s">
        <v>80</v>
      </c>
      <c r="E96" s="30">
        <v>8500</v>
      </c>
      <c r="F96" s="28"/>
      <c r="G96" s="30"/>
      <c r="H96" s="28">
        <v>668</v>
      </c>
      <c r="I96" s="30">
        <f t="shared" si="47"/>
        <v>8500</v>
      </c>
      <c r="J96" s="30">
        <v>8500</v>
      </c>
      <c r="K96" s="28"/>
      <c r="L96" s="32"/>
      <c r="M96" s="28">
        <v>668</v>
      </c>
      <c r="N96" s="30">
        <v>8500</v>
      </c>
      <c r="O96" s="30">
        <f t="shared" si="48"/>
        <v>8500</v>
      </c>
      <c r="P96" s="28"/>
      <c r="Q96" s="32"/>
      <c r="R96" s="28">
        <f t="shared" si="50"/>
        <v>0</v>
      </c>
      <c r="S96" s="30">
        <v>668</v>
      </c>
      <c r="T96" s="30">
        <f t="shared" si="49"/>
        <v>8500</v>
      </c>
      <c r="U96" s="33">
        <f t="shared" si="51"/>
        <v>51000</v>
      </c>
      <c r="V96" s="34">
        <f t="shared" si="35"/>
        <v>51000</v>
      </c>
    </row>
    <row r="97" customHeight="1" spans="1:22">
      <c r="A97" s="48" t="s">
        <v>82</v>
      </c>
      <c r="B97" s="48" t="s">
        <v>83</v>
      </c>
      <c r="C97" s="28" t="s">
        <v>84</v>
      </c>
      <c r="D97" s="29" t="s">
        <v>81</v>
      </c>
      <c r="E97" s="30">
        <v>5000</v>
      </c>
      <c r="F97" s="28"/>
      <c r="G97" s="30"/>
      <c r="H97" s="28">
        <v>358</v>
      </c>
      <c r="I97" s="30">
        <f t="shared" si="47"/>
        <v>5000</v>
      </c>
      <c r="J97" s="30">
        <v>4817.29</v>
      </c>
      <c r="K97" s="28"/>
      <c r="L97" s="32"/>
      <c r="M97" s="28">
        <v>358</v>
      </c>
      <c r="N97" s="30">
        <v>4817.29</v>
      </c>
      <c r="O97" s="30">
        <f t="shared" si="48"/>
        <v>4817.29</v>
      </c>
      <c r="P97" s="28"/>
      <c r="Q97" s="32"/>
      <c r="R97" s="28">
        <f>Q97*7</f>
        <v>0</v>
      </c>
      <c r="S97" s="30">
        <v>358</v>
      </c>
      <c r="T97" s="30">
        <f t="shared" si="49"/>
        <v>4817.29</v>
      </c>
      <c r="U97" s="33">
        <f>T97*9</f>
        <v>43355.61</v>
      </c>
      <c r="V97" s="34">
        <f t="shared" si="35"/>
        <v>43355.61</v>
      </c>
    </row>
    <row r="98" customHeight="1" spans="1:22">
      <c r="A98" s="48" t="s">
        <v>82</v>
      </c>
      <c r="B98" s="48" t="s">
        <v>83</v>
      </c>
      <c r="C98" s="28" t="s">
        <v>85</v>
      </c>
      <c r="D98" s="29" t="s">
        <v>80</v>
      </c>
      <c r="E98" s="30">
        <v>6000</v>
      </c>
      <c r="F98" s="28"/>
      <c r="G98" s="30"/>
      <c r="H98" s="28">
        <v>1057</v>
      </c>
      <c r="I98" s="30">
        <f t="shared" si="47"/>
        <v>6000</v>
      </c>
      <c r="J98" s="30">
        <v>6000</v>
      </c>
      <c r="K98" s="28"/>
      <c r="L98" s="32"/>
      <c r="M98" s="28">
        <v>1057</v>
      </c>
      <c r="N98" s="30">
        <v>6000</v>
      </c>
      <c r="O98" s="30">
        <f t="shared" si="48"/>
        <v>6000</v>
      </c>
      <c r="P98" s="28"/>
      <c r="Q98" s="32"/>
      <c r="R98" s="28">
        <f t="shared" si="50"/>
        <v>0</v>
      </c>
      <c r="S98" s="30">
        <v>1057</v>
      </c>
      <c r="T98" s="30">
        <f t="shared" si="49"/>
        <v>6000</v>
      </c>
      <c r="U98" s="33">
        <f t="shared" si="51"/>
        <v>36000</v>
      </c>
      <c r="V98" s="34">
        <f t="shared" si="35"/>
        <v>36000</v>
      </c>
    </row>
    <row r="99" customHeight="1" spans="1:22">
      <c r="A99" s="48" t="s">
        <v>82</v>
      </c>
      <c r="B99" s="48" t="s">
        <v>83</v>
      </c>
      <c r="C99" s="28" t="s">
        <v>85</v>
      </c>
      <c r="D99" s="29" t="s">
        <v>80</v>
      </c>
      <c r="E99" s="30">
        <v>6000</v>
      </c>
      <c r="F99" s="28"/>
      <c r="G99" s="30"/>
      <c r="H99" s="28">
        <v>1001</v>
      </c>
      <c r="I99" s="30">
        <f t="shared" si="47"/>
        <v>6000</v>
      </c>
      <c r="J99" s="30">
        <v>5604.5</v>
      </c>
      <c r="K99" s="28"/>
      <c r="L99" s="32"/>
      <c r="M99" s="28">
        <v>1001</v>
      </c>
      <c r="N99" s="30">
        <v>5604.5</v>
      </c>
      <c r="O99" s="30">
        <f t="shared" si="48"/>
        <v>5604.5</v>
      </c>
      <c r="P99" s="28"/>
      <c r="Q99" s="32"/>
      <c r="R99" s="28">
        <f t="shared" si="50"/>
        <v>0</v>
      </c>
      <c r="S99" s="30">
        <v>1001</v>
      </c>
      <c r="T99" s="30">
        <f t="shared" si="49"/>
        <v>5604.5</v>
      </c>
      <c r="U99" s="33">
        <f t="shared" si="51"/>
        <v>33627</v>
      </c>
      <c r="V99" s="34">
        <f t="shared" si="35"/>
        <v>33627</v>
      </c>
    </row>
    <row r="100" customHeight="1" spans="1:22">
      <c r="A100" s="48" t="s">
        <v>82</v>
      </c>
      <c r="B100" s="48" t="s">
        <v>83</v>
      </c>
      <c r="C100" s="28" t="s">
        <v>85</v>
      </c>
      <c r="D100" s="29" t="s">
        <v>81</v>
      </c>
      <c r="E100" s="30">
        <v>6000</v>
      </c>
      <c r="F100" s="28"/>
      <c r="G100" s="30"/>
      <c r="H100" s="28">
        <v>797</v>
      </c>
      <c r="I100" s="30">
        <f t="shared" si="47"/>
        <v>6000</v>
      </c>
      <c r="J100" s="30">
        <v>5483.29</v>
      </c>
      <c r="K100" s="28"/>
      <c r="L100" s="32"/>
      <c r="M100" s="28">
        <v>797</v>
      </c>
      <c r="N100" s="30">
        <v>5483.29</v>
      </c>
      <c r="O100" s="30">
        <f t="shared" si="48"/>
        <v>5483.29</v>
      </c>
      <c r="P100" s="28"/>
      <c r="Q100" s="32"/>
      <c r="R100" s="28">
        <f>Q100*7</f>
        <v>0</v>
      </c>
      <c r="S100" s="30">
        <v>797</v>
      </c>
      <c r="T100" s="30">
        <f t="shared" si="49"/>
        <v>5483.29</v>
      </c>
      <c r="U100" s="33">
        <f>T100*9</f>
        <v>49349.61</v>
      </c>
      <c r="V100" s="34">
        <f t="shared" si="35"/>
        <v>49349.61</v>
      </c>
    </row>
    <row r="101" customHeight="1" spans="1:22">
      <c r="A101" s="49" t="s">
        <v>86</v>
      </c>
      <c r="B101" s="48"/>
      <c r="C101" s="50"/>
      <c r="D101" s="51"/>
      <c r="E101" s="52">
        <f t="shared" ref="E101:J101" si="52">SUM(E92:E100)</f>
        <v>82736</v>
      </c>
      <c r="F101" s="49"/>
      <c r="G101" s="52"/>
      <c r="H101" s="49"/>
      <c r="I101" s="52">
        <f t="shared" si="52"/>
        <v>82736</v>
      </c>
      <c r="J101" s="53">
        <f t="shared" si="52"/>
        <v>80184.39</v>
      </c>
      <c r="K101" s="49"/>
      <c r="L101" s="54"/>
      <c r="M101" s="49"/>
      <c r="N101" s="52">
        <f>SUM(N92:N100)</f>
        <v>80184.39</v>
      </c>
      <c r="O101" s="52">
        <f>SUM(O92:O100)</f>
        <v>80184.39</v>
      </c>
      <c r="P101" s="49"/>
      <c r="Q101" s="54"/>
      <c r="R101" s="55">
        <v>0</v>
      </c>
      <c r="S101" s="52"/>
      <c r="T101" s="52">
        <f>SUM(T92:T100)</f>
        <v>80184.39</v>
      </c>
      <c r="U101" s="56">
        <f>SUM(U92:U100)</f>
        <v>550556.01</v>
      </c>
      <c r="V101" s="45">
        <f t="shared" ref="V101:V120" si="53">R101+U101</f>
        <v>550556.01</v>
      </c>
    </row>
    <row r="102" customHeight="1" spans="1:22">
      <c r="A102" s="57" t="s">
        <v>82</v>
      </c>
      <c r="B102" s="48" t="s">
        <v>83</v>
      </c>
      <c r="C102" s="48" t="s">
        <v>87</v>
      </c>
      <c r="D102" s="41" t="s">
        <v>71</v>
      </c>
      <c r="E102" s="33">
        <v>15100</v>
      </c>
      <c r="F102" s="36">
        <v>1</v>
      </c>
      <c r="G102" s="33">
        <v>525</v>
      </c>
      <c r="H102" s="36">
        <v>1294</v>
      </c>
      <c r="I102" s="33">
        <f t="shared" ref="I102:I119" si="54">E102-G102</f>
        <v>14575</v>
      </c>
      <c r="J102" s="37">
        <v>15100</v>
      </c>
      <c r="K102" s="36">
        <v>1</v>
      </c>
      <c r="L102" s="42">
        <v>525</v>
      </c>
      <c r="M102" s="36">
        <v>1294</v>
      </c>
      <c r="N102" s="33">
        <f t="shared" ref="N102:N119" si="55">J102-L102</f>
        <v>14575</v>
      </c>
      <c r="O102" s="33">
        <f t="shared" ref="O102:O106" si="56">J102</f>
        <v>15100</v>
      </c>
      <c r="P102" s="36">
        <v>1</v>
      </c>
      <c r="Q102" s="42">
        <v>525</v>
      </c>
      <c r="R102" s="28">
        <f t="shared" ref="R102:R106" si="57">Q102*4.5</f>
        <v>2362.5</v>
      </c>
      <c r="S102" s="33">
        <v>1294</v>
      </c>
      <c r="T102" s="33">
        <f t="shared" ref="T102:T119" si="58">O102-Q102</f>
        <v>14575</v>
      </c>
      <c r="U102" s="33">
        <f t="shared" ref="U102:U106" si="59">T102*6</f>
        <v>87450</v>
      </c>
      <c r="V102" s="34">
        <f t="shared" si="53"/>
        <v>89812.5</v>
      </c>
    </row>
    <row r="103" customHeight="1" spans="1:22">
      <c r="A103" s="57" t="s">
        <v>82</v>
      </c>
      <c r="B103" s="48" t="s">
        <v>83</v>
      </c>
      <c r="C103" s="48" t="s">
        <v>87</v>
      </c>
      <c r="D103" s="41" t="s">
        <v>72</v>
      </c>
      <c r="E103" s="33">
        <v>15100</v>
      </c>
      <c r="F103" s="36">
        <v>1</v>
      </c>
      <c r="G103" s="33">
        <v>525</v>
      </c>
      <c r="H103" s="36">
        <v>1294</v>
      </c>
      <c r="I103" s="33">
        <f t="shared" si="54"/>
        <v>14575</v>
      </c>
      <c r="J103" s="37">
        <v>15100</v>
      </c>
      <c r="K103" s="36">
        <v>1</v>
      </c>
      <c r="L103" s="42">
        <v>525</v>
      </c>
      <c r="M103" s="36">
        <v>1294</v>
      </c>
      <c r="N103" s="33">
        <f t="shared" si="55"/>
        <v>14575</v>
      </c>
      <c r="O103" s="33">
        <f t="shared" si="56"/>
        <v>15100</v>
      </c>
      <c r="P103" s="36">
        <v>1</v>
      </c>
      <c r="Q103" s="42">
        <v>525</v>
      </c>
      <c r="R103" s="28">
        <f t="shared" si="57"/>
        <v>2362.5</v>
      </c>
      <c r="S103" s="33">
        <v>1294</v>
      </c>
      <c r="T103" s="33">
        <f t="shared" si="58"/>
        <v>14575</v>
      </c>
      <c r="U103" s="33">
        <f t="shared" si="59"/>
        <v>87450</v>
      </c>
      <c r="V103" s="34">
        <f t="shared" si="53"/>
        <v>89812.5</v>
      </c>
    </row>
    <row r="104" customHeight="1" spans="1:22">
      <c r="A104" s="57" t="s">
        <v>82</v>
      </c>
      <c r="B104" s="48" t="s">
        <v>83</v>
      </c>
      <c r="C104" s="48" t="s">
        <v>87</v>
      </c>
      <c r="D104" s="41" t="s">
        <v>81</v>
      </c>
      <c r="E104" s="33">
        <v>13000</v>
      </c>
      <c r="F104" s="36">
        <v>1</v>
      </c>
      <c r="G104" s="33">
        <v>525</v>
      </c>
      <c r="H104" s="36">
        <v>1294</v>
      </c>
      <c r="I104" s="33">
        <f t="shared" si="54"/>
        <v>12475</v>
      </c>
      <c r="J104" s="37">
        <v>12487.43</v>
      </c>
      <c r="K104" s="36">
        <v>1</v>
      </c>
      <c r="L104" s="42">
        <v>525</v>
      </c>
      <c r="M104" s="36">
        <v>1294</v>
      </c>
      <c r="N104" s="33">
        <f t="shared" si="55"/>
        <v>11962.43</v>
      </c>
      <c r="O104" s="33">
        <f t="shared" si="56"/>
        <v>12487.43</v>
      </c>
      <c r="P104" s="36">
        <v>1</v>
      </c>
      <c r="Q104" s="42">
        <v>525</v>
      </c>
      <c r="R104" s="28">
        <f>Q104*7</f>
        <v>3675</v>
      </c>
      <c r="S104" s="33">
        <v>1294</v>
      </c>
      <c r="T104" s="33">
        <f t="shared" si="58"/>
        <v>11962.43</v>
      </c>
      <c r="U104" s="33">
        <f>T104*9</f>
        <v>107661.87</v>
      </c>
      <c r="V104" s="34">
        <f t="shared" si="53"/>
        <v>111336.87</v>
      </c>
    </row>
    <row r="105" customHeight="1" spans="1:22">
      <c r="A105" s="57" t="s">
        <v>88</v>
      </c>
      <c r="B105" s="63" t="s">
        <v>89</v>
      </c>
      <c r="C105" s="36" t="s">
        <v>90</v>
      </c>
      <c r="D105" s="48" t="s">
        <v>71</v>
      </c>
      <c r="E105" s="33">
        <v>9857.75</v>
      </c>
      <c r="F105" s="36">
        <v>2</v>
      </c>
      <c r="G105" s="33">
        <v>230</v>
      </c>
      <c r="H105" s="36">
        <v>1168</v>
      </c>
      <c r="I105" s="33">
        <f t="shared" si="54"/>
        <v>9627.75</v>
      </c>
      <c r="J105" s="37">
        <v>9857.75</v>
      </c>
      <c r="K105" s="36">
        <f t="shared" ref="K105:M105" si="60">F105</f>
        <v>2</v>
      </c>
      <c r="L105" s="42">
        <f t="shared" si="60"/>
        <v>230</v>
      </c>
      <c r="M105" s="36">
        <f t="shared" si="60"/>
        <v>1168</v>
      </c>
      <c r="N105" s="33">
        <f t="shared" si="55"/>
        <v>9627.75</v>
      </c>
      <c r="O105" s="33">
        <f t="shared" si="56"/>
        <v>9857.75</v>
      </c>
      <c r="P105" s="36">
        <f t="shared" ref="P105:P119" si="61">K105</f>
        <v>2</v>
      </c>
      <c r="Q105" s="42">
        <f t="shared" ref="Q105:Q116" si="62">L105</f>
        <v>230</v>
      </c>
      <c r="R105" s="28">
        <f t="shared" si="57"/>
        <v>1035</v>
      </c>
      <c r="S105" s="33">
        <f t="shared" ref="S105:S119" si="63">M105</f>
        <v>1168</v>
      </c>
      <c r="T105" s="33">
        <f t="shared" si="58"/>
        <v>9627.75</v>
      </c>
      <c r="U105" s="33">
        <f t="shared" si="59"/>
        <v>57766.5</v>
      </c>
      <c r="V105" s="34">
        <f t="shared" si="53"/>
        <v>58801.5</v>
      </c>
    </row>
    <row r="106" customHeight="1" spans="1:22">
      <c r="A106" s="57" t="s">
        <v>88</v>
      </c>
      <c r="B106" s="63" t="s">
        <v>89</v>
      </c>
      <c r="C106" s="36" t="s">
        <v>90</v>
      </c>
      <c r="D106" s="48" t="s">
        <v>72</v>
      </c>
      <c r="E106" s="33">
        <v>10060.16</v>
      </c>
      <c r="F106" s="36">
        <v>2</v>
      </c>
      <c r="G106" s="33">
        <v>230</v>
      </c>
      <c r="H106" s="36">
        <v>1168</v>
      </c>
      <c r="I106" s="33">
        <f t="shared" si="54"/>
        <v>9830.16</v>
      </c>
      <c r="J106" s="37">
        <v>10060.16</v>
      </c>
      <c r="K106" s="36">
        <f t="shared" ref="K106:M106" si="64">F106</f>
        <v>2</v>
      </c>
      <c r="L106" s="42">
        <f t="shared" si="64"/>
        <v>230</v>
      </c>
      <c r="M106" s="36">
        <f t="shared" si="64"/>
        <v>1168</v>
      </c>
      <c r="N106" s="33">
        <f t="shared" si="55"/>
        <v>9830.16</v>
      </c>
      <c r="O106" s="33">
        <f t="shared" si="56"/>
        <v>10060.16</v>
      </c>
      <c r="P106" s="36">
        <f t="shared" si="61"/>
        <v>2</v>
      </c>
      <c r="Q106" s="42">
        <f t="shared" si="62"/>
        <v>230</v>
      </c>
      <c r="R106" s="28">
        <f t="shared" si="57"/>
        <v>1035</v>
      </c>
      <c r="S106" s="33">
        <f t="shared" si="63"/>
        <v>1168</v>
      </c>
      <c r="T106" s="33">
        <f t="shared" si="58"/>
        <v>9830.16</v>
      </c>
      <c r="U106" s="33">
        <f t="shared" si="59"/>
        <v>58980.96</v>
      </c>
      <c r="V106" s="34">
        <f t="shared" si="53"/>
        <v>60015.96</v>
      </c>
    </row>
    <row r="107" customHeight="1" spans="1:22">
      <c r="A107" s="57" t="s">
        <v>88</v>
      </c>
      <c r="B107" s="63" t="s">
        <v>89</v>
      </c>
      <c r="C107" s="36" t="s">
        <v>90</v>
      </c>
      <c r="D107" s="48" t="s">
        <v>81</v>
      </c>
      <c r="E107" s="33">
        <v>10187.66</v>
      </c>
      <c r="F107" s="36">
        <v>2</v>
      </c>
      <c r="G107" s="33">
        <v>230</v>
      </c>
      <c r="H107" s="36">
        <v>1168</v>
      </c>
      <c r="I107" s="33">
        <f t="shared" si="54"/>
        <v>9957.66</v>
      </c>
      <c r="J107" s="37">
        <v>10187.66</v>
      </c>
      <c r="K107" s="36">
        <f t="shared" ref="K107:M107" si="65">F107</f>
        <v>2</v>
      </c>
      <c r="L107" s="42">
        <f t="shared" si="65"/>
        <v>230</v>
      </c>
      <c r="M107" s="36">
        <f t="shared" si="65"/>
        <v>1168</v>
      </c>
      <c r="N107" s="33">
        <f t="shared" si="55"/>
        <v>9957.66</v>
      </c>
      <c r="O107" s="33">
        <v>9943.91</v>
      </c>
      <c r="P107" s="36">
        <f t="shared" si="61"/>
        <v>2</v>
      </c>
      <c r="Q107" s="42">
        <f t="shared" si="62"/>
        <v>230</v>
      </c>
      <c r="R107" s="28">
        <f>Q107*7</f>
        <v>1610</v>
      </c>
      <c r="S107" s="33">
        <f t="shared" si="63"/>
        <v>1168</v>
      </c>
      <c r="T107" s="33">
        <f t="shared" si="58"/>
        <v>9713.91</v>
      </c>
      <c r="U107" s="33">
        <f>T107*9</f>
        <v>87425.19</v>
      </c>
      <c r="V107" s="34">
        <f t="shared" si="53"/>
        <v>89035.19</v>
      </c>
    </row>
    <row r="108" customHeight="1" spans="1:22">
      <c r="A108" s="57" t="s">
        <v>88</v>
      </c>
      <c r="B108" s="63" t="s">
        <v>89</v>
      </c>
      <c r="C108" s="36" t="s">
        <v>91</v>
      </c>
      <c r="D108" s="48" t="s">
        <v>71</v>
      </c>
      <c r="E108" s="33">
        <v>11375.13</v>
      </c>
      <c r="F108" s="36">
        <v>12</v>
      </c>
      <c r="G108" s="33">
        <v>2274</v>
      </c>
      <c r="H108" s="36">
        <v>955</v>
      </c>
      <c r="I108" s="33">
        <f t="shared" si="54"/>
        <v>9101.13</v>
      </c>
      <c r="J108" s="37">
        <v>10291.55</v>
      </c>
      <c r="K108" s="36">
        <f t="shared" ref="K108:M108" si="66">F108</f>
        <v>12</v>
      </c>
      <c r="L108" s="42">
        <f t="shared" si="66"/>
        <v>2274</v>
      </c>
      <c r="M108" s="36">
        <f t="shared" si="66"/>
        <v>955</v>
      </c>
      <c r="N108" s="33">
        <f t="shared" si="55"/>
        <v>8017.55</v>
      </c>
      <c r="O108" s="33">
        <v>10291.55</v>
      </c>
      <c r="P108" s="36">
        <f t="shared" si="61"/>
        <v>12</v>
      </c>
      <c r="Q108" s="42">
        <f t="shared" si="62"/>
        <v>2274</v>
      </c>
      <c r="R108" s="28">
        <f t="shared" ref="R108:R112" si="67">Q108*4.5</f>
        <v>10233</v>
      </c>
      <c r="S108" s="33">
        <f t="shared" si="63"/>
        <v>955</v>
      </c>
      <c r="T108" s="33">
        <f t="shared" si="58"/>
        <v>8017.55</v>
      </c>
      <c r="U108" s="33">
        <f t="shared" ref="U108:U112" si="68">T108*6</f>
        <v>48105.3</v>
      </c>
      <c r="V108" s="34">
        <f t="shared" si="53"/>
        <v>58338.3</v>
      </c>
    </row>
    <row r="109" customHeight="1" spans="1:22">
      <c r="A109" s="57" t="s">
        <v>88</v>
      </c>
      <c r="B109" s="63" t="s">
        <v>89</v>
      </c>
      <c r="C109" s="36" t="s">
        <v>91</v>
      </c>
      <c r="D109" s="48" t="s">
        <v>72</v>
      </c>
      <c r="E109" s="33">
        <v>11438.75</v>
      </c>
      <c r="F109" s="36">
        <v>12</v>
      </c>
      <c r="G109" s="33">
        <v>2274</v>
      </c>
      <c r="H109" s="36">
        <v>955</v>
      </c>
      <c r="I109" s="33">
        <f t="shared" si="54"/>
        <v>9164.75</v>
      </c>
      <c r="J109" s="37">
        <v>10674.79</v>
      </c>
      <c r="K109" s="36">
        <f t="shared" ref="K109:M109" si="69">F109</f>
        <v>12</v>
      </c>
      <c r="L109" s="42">
        <f t="shared" si="69"/>
        <v>2274</v>
      </c>
      <c r="M109" s="36">
        <f t="shared" si="69"/>
        <v>955</v>
      </c>
      <c r="N109" s="33">
        <f t="shared" si="55"/>
        <v>8400.79</v>
      </c>
      <c r="O109" s="33">
        <v>10674.79</v>
      </c>
      <c r="P109" s="36">
        <f t="shared" si="61"/>
        <v>12</v>
      </c>
      <c r="Q109" s="42">
        <f t="shared" si="62"/>
        <v>2274</v>
      </c>
      <c r="R109" s="28">
        <f t="shared" si="67"/>
        <v>10233</v>
      </c>
      <c r="S109" s="33">
        <f t="shared" si="63"/>
        <v>955</v>
      </c>
      <c r="T109" s="33">
        <f t="shared" si="58"/>
        <v>8400.79</v>
      </c>
      <c r="U109" s="33">
        <f t="shared" si="68"/>
        <v>50404.74</v>
      </c>
      <c r="V109" s="34">
        <f t="shared" si="53"/>
        <v>60637.74</v>
      </c>
    </row>
    <row r="110" customHeight="1" spans="1:22">
      <c r="A110" s="57" t="s">
        <v>88</v>
      </c>
      <c r="B110" s="63" t="s">
        <v>89</v>
      </c>
      <c r="C110" s="36" t="s">
        <v>91</v>
      </c>
      <c r="D110" s="48" t="s">
        <v>81</v>
      </c>
      <c r="E110" s="33">
        <v>11410.4</v>
      </c>
      <c r="F110" s="36">
        <v>12</v>
      </c>
      <c r="G110" s="33">
        <v>2274</v>
      </c>
      <c r="H110" s="36">
        <v>955</v>
      </c>
      <c r="I110" s="33">
        <f t="shared" si="54"/>
        <v>9136.4</v>
      </c>
      <c r="J110" s="37">
        <v>8878.53</v>
      </c>
      <c r="K110" s="36">
        <f t="shared" ref="K110:M110" si="70">F110</f>
        <v>12</v>
      </c>
      <c r="L110" s="42">
        <f t="shared" si="70"/>
        <v>2274</v>
      </c>
      <c r="M110" s="36">
        <f t="shared" si="70"/>
        <v>955</v>
      </c>
      <c r="N110" s="33">
        <f t="shared" si="55"/>
        <v>6604.53</v>
      </c>
      <c r="O110" s="33">
        <v>7107.31</v>
      </c>
      <c r="P110" s="36">
        <f t="shared" si="61"/>
        <v>12</v>
      </c>
      <c r="Q110" s="42">
        <f t="shared" si="62"/>
        <v>2274</v>
      </c>
      <c r="R110" s="28">
        <f>Q110*7</f>
        <v>15918</v>
      </c>
      <c r="S110" s="33">
        <f t="shared" si="63"/>
        <v>955</v>
      </c>
      <c r="T110" s="33">
        <f t="shared" si="58"/>
        <v>4833.31</v>
      </c>
      <c r="U110" s="33">
        <f>T110*9</f>
        <v>43499.79</v>
      </c>
      <c r="V110" s="34">
        <f t="shared" si="53"/>
        <v>59417.79</v>
      </c>
    </row>
    <row r="111" customHeight="1" spans="1:22">
      <c r="A111" s="57" t="s">
        <v>88</v>
      </c>
      <c r="B111" s="63" t="s">
        <v>89</v>
      </c>
      <c r="C111" s="36" t="s">
        <v>92</v>
      </c>
      <c r="D111" s="48" t="s">
        <v>71</v>
      </c>
      <c r="E111" s="33">
        <v>5880.7</v>
      </c>
      <c r="F111" s="36">
        <v>4</v>
      </c>
      <c r="G111" s="33">
        <v>1630</v>
      </c>
      <c r="H111" s="36">
        <v>715</v>
      </c>
      <c r="I111" s="33">
        <f t="shared" si="54"/>
        <v>4250.7</v>
      </c>
      <c r="J111" s="37">
        <v>5880.7</v>
      </c>
      <c r="K111" s="36">
        <f t="shared" ref="K111:M111" si="71">F111</f>
        <v>4</v>
      </c>
      <c r="L111" s="42">
        <f t="shared" si="71"/>
        <v>1630</v>
      </c>
      <c r="M111" s="36">
        <f t="shared" si="71"/>
        <v>715</v>
      </c>
      <c r="N111" s="33">
        <f t="shared" si="55"/>
        <v>4250.7</v>
      </c>
      <c r="O111" s="33">
        <v>5872.78</v>
      </c>
      <c r="P111" s="36">
        <f t="shared" si="61"/>
        <v>4</v>
      </c>
      <c r="Q111" s="42">
        <f t="shared" si="62"/>
        <v>1630</v>
      </c>
      <c r="R111" s="28">
        <f t="shared" si="67"/>
        <v>7335</v>
      </c>
      <c r="S111" s="33">
        <f t="shared" si="63"/>
        <v>715</v>
      </c>
      <c r="T111" s="33">
        <f t="shared" si="58"/>
        <v>4242.78</v>
      </c>
      <c r="U111" s="33">
        <f t="shared" si="68"/>
        <v>25456.68</v>
      </c>
      <c r="V111" s="34">
        <f t="shared" si="53"/>
        <v>32791.68</v>
      </c>
    </row>
    <row r="112" customHeight="1" spans="1:22">
      <c r="A112" s="57" t="s">
        <v>88</v>
      </c>
      <c r="B112" s="63" t="s">
        <v>89</v>
      </c>
      <c r="C112" s="36" t="s">
        <v>92</v>
      </c>
      <c r="D112" s="48" t="s">
        <v>72</v>
      </c>
      <c r="E112" s="33">
        <v>5885.5</v>
      </c>
      <c r="F112" s="36">
        <v>4</v>
      </c>
      <c r="G112" s="33">
        <v>1630</v>
      </c>
      <c r="H112" s="36">
        <v>715</v>
      </c>
      <c r="I112" s="33">
        <f t="shared" si="54"/>
        <v>4255.5</v>
      </c>
      <c r="J112" s="37">
        <v>5885.5</v>
      </c>
      <c r="K112" s="36">
        <f t="shared" ref="K112:M112" si="72">F112</f>
        <v>4</v>
      </c>
      <c r="L112" s="42">
        <f t="shared" si="72"/>
        <v>1630</v>
      </c>
      <c r="M112" s="36">
        <f t="shared" si="72"/>
        <v>715</v>
      </c>
      <c r="N112" s="33">
        <f t="shared" si="55"/>
        <v>4255.5</v>
      </c>
      <c r="O112" s="33">
        <v>4654.88</v>
      </c>
      <c r="P112" s="36">
        <f t="shared" si="61"/>
        <v>4</v>
      </c>
      <c r="Q112" s="42">
        <f t="shared" si="62"/>
        <v>1630</v>
      </c>
      <c r="R112" s="28">
        <f t="shared" si="67"/>
        <v>7335</v>
      </c>
      <c r="S112" s="33">
        <f t="shared" si="63"/>
        <v>715</v>
      </c>
      <c r="T112" s="33">
        <f t="shared" si="58"/>
        <v>3024.88</v>
      </c>
      <c r="U112" s="33">
        <f t="shared" si="68"/>
        <v>18149.28</v>
      </c>
      <c r="V112" s="34">
        <f t="shared" si="53"/>
        <v>25484.28</v>
      </c>
    </row>
    <row r="113" customHeight="1" spans="1:22">
      <c r="A113" s="57" t="s">
        <v>88</v>
      </c>
      <c r="B113" s="63" t="s">
        <v>89</v>
      </c>
      <c r="C113" s="36" t="s">
        <v>92</v>
      </c>
      <c r="D113" s="48" t="s">
        <v>81</v>
      </c>
      <c r="E113" s="33">
        <v>5872.02</v>
      </c>
      <c r="F113" s="36">
        <v>4</v>
      </c>
      <c r="G113" s="33">
        <v>1630</v>
      </c>
      <c r="H113" s="36">
        <v>715</v>
      </c>
      <c r="I113" s="33">
        <f t="shared" si="54"/>
        <v>4242.02</v>
      </c>
      <c r="J113" s="37">
        <v>5785.21</v>
      </c>
      <c r="K113" s="36">
        <f t="shared" ref="K113:M113" si="73">F113</f>
        <v>4</v>
      </c>
      <c r="L113" s="42">
        <f t="shared" si="73"/>
        <v>1630</v>
      </c>
      <c r="M113" s="36">
        <f t="shared" si="73"/>
        <v>715</v>
      </c>
      <c r="N113" s="33">
        <f t="shared" si="55"/>
        <v>4155.21</v>
      </c>
      <c r="O113" s="33">
        <v>5785.21</v>
      </c>
      <c r="P113" s="36">
        <f t="shared" si="61"/>
        <v>4</v>
      </c>
      <c r="Q113" s="42">
        <f t="shared" si="62"/>
        <v>1630</v>
      </c>
      <c r="R113" s="28">
        <f>Q113*7</f>
        <v>11410</v>
      </c>
      <c r="S113" s="33">
        <f t="shared" si="63"/>
        <v>715</v>
      </c>
      <c r="T113" s="33">
        <f t="shared" si="58"/>
        <v>4155.21</v>
      </c>
      <c r="U113" s="33">
        <f>T113*9</f>
        <v>37396.89</v>
      </c>
      <c r="V113" s="34">
        <f t="shared" si="53"/>
        <v>48806.89</v>
      </c>
    </row>
    <row r="114" customHeight="1" spans="1:22">
      <c r="A114" s="57" t="s">
        <v>88</v>
      </c>
      <c r="B114" s="63" t="s">
        <v>89</v>
      </c>
      <c r="C114" s="36" t="s">
        <v>93</v>
      </c>
      <c r="D114" s="48" t="s">
        <v>71</v>
      </c>
      <c r="E114" s="33">
        <v>7520.41</v>
      </c>
      <c r="F114" s="36">
        <v>15</v>
      </c>
      <c r="G114" s="33">
        <v>2862</v>
      </c>
      <c r="H114" s="36">
        <v>1129</v>
      </c>
      <c r="I114" s="33">
        <f t="shared" si="54"/>
        <v>4658.41</v>
      </c>
      <c r="J114" s="37">
        <v>7520.41</v>
      </c>
      <c r="K114" s="36">
        <f t="shared" ref="K114:M114" si="74">F114</f>
        <v>15</v>
      </c>
      <c r="L114" s="42">
        <f t="shared" si="74"/>
        <v>2862</v>
      </c>
      <c r="M114" s="36">
        <f t="shared" si="74"/>
        <v>1129</v>
      </c>
      <c r="N114" s="33">
        <f t="shared" si="55"/>
        <v>4658.41</v>
      </c>
      <c r="O114" s="33">
        <f>J114</f>
        <v>7520.41</v>
      </c>
      <c r="P114" s="36">
        <f t="shared" si="61"/>
        <v>15</v>
      </c>
      <c r="Q114" s="42">
        <f t="shared" si="62"/>
        <v>2862</v>
      </c>
      <c r="R114" s="28">
        <f t="shared" ref="R114:R118" si="75">Q114*4.5</f>
        <v>12879</v>
      </c>
      <c r="S114" s="33">
        <f t="shared" si="63"/>
        <v>1129</v>
      </c>
      <c r="T114" s="33">
        <f t="shared" si="58"/>
        <v>4658.41</v>
      </c>
      <c r="U114" s="33">
        <f t="shared" ref="U114:U118" si="76">T114*6</f>
        <v>27950.46</v>
      </c>
      <c r="V114" s="34">
        <f t="shared" si="53"/>
        <v>40829.46</v>
      </c>
    </row>
    <row r="115" customHeight="1" spans="1:22">
      <c r="A115" s="57" t="s">
        <v>88</v>
      </c>
      <c r="B115" s="63" t="s">
        <v>89</v>
      </c>
      <c r="C115" s="36" t="s">
        <v>93</v>
      </c>
      <c r="D115" s="48" t="s">
        <v>72</v>
      </c>
      <c r="E115" s="33">
        <v>7557.21</v>
      </c>
      <c r="F115" s="36">
        <v>15</v>
      </c>
      <c r="G115" s="33">
        <v>2862</v>
      </c>
      <c r="H115" s="36">
        <v>1129</v>
      </c>
      <c r="I115" s="33">
        <f t="shared" si="54"/>
        <v>4695.21</v>
      </c>
      <c r="J115" s="37">
        <v>7557.21</v>
      </c>
      <c r="K115" s="36">
        <f t="shared" ref="K115:M115" si="77">F115</f>
        <v>15</v>
      </c>
      <c r="L115" s="42">
        <f t="shared" si="77"/>
        <v>2862</v>
      </c>
      <c r="M115" s="36">
        <f t="shared" si="77"/>
        <v>1129</v>
      </c>
      <c r="N115" s="33">
        <f t="shared" si="55"/>
        <v>4695.21</v>
      </c>
      <c r="O115" s="33">
        <f>J115</f>
        <v>7557.21</v>
      </c>
      <c r="P115" s="36">
        <f t="shared" si="61"/>
        <v>15</v>
      </c>
      <c r="Q115" s="42">
        <f t="shared" si="62"/>
        <v>2862</v>
      </c>
      <c r="R115" s="28">
        <f t="shared" si="75"/>
        <v>12879</v>
      </c>
      <c r="S115" s="33">
        <f t="shared" si="63"/>
        <v>1129</v>
      </c>
      <c r="T115" s="33">
        <f t="shared" si="58"/>
        <v>4695.21</v>
      </c>
      <c r="U115" s="33">
        <f t="shared" si="76"/>
        <v>28171.26</v>
      </c>
      <c r="V115" s="34">
        <f t="shared" si="53"/>
        <v>41050.26</v>
      </c>
    </row>
    <row r="116" customHeight="1" spans="1:22">
      <c r="A116" s="57" t="s">
        <v>88</v>
      </c>
      <c r="B116" s="63" t="s">
        <v>89</v>
      </c>
      <c r="C116" s="36" t="s">
        <v>93</v>
      </c>
      <c r="D116" s="48" t="s">
        <v>81</v>
      </c>
      <c r="E116" s="33">
        <v>7206.27</v>
      </c>
      <c r="F116" s="36">
        <v>15</v>
      </c>
      <c r="G116" s="33">
        <v>2862</v>
      </c>
      <c r="H116" s="36">
        <v>1129</v>
      </c>
      <c r="I116" s="33">
        <f t="shared" si="54"/>
        <v>4344.27</v>
      </c>
      <c r="J116" s="37">
        <v>7062.92</v>
      </c>
      <c r="K116" s="36">
        <f t="shared" ref="K116:M116" si="78">F116</f>
        <v>15</v>
      </c>
      <c r="L116" s="42">
        <f t="shared" si="78"/>
        <v>2862</v>
      </c>
      <c r="M116" s="36">
        <f t="shared" si="78"/>
        <v>1129</v>
      </c>
      <c r="N116" s="33">
        <f t="shared" si="55"/>
        <v>4200.92</v>
      </c>
      <c r="O116" s="33">
        <v>6965.85</v>
      </c>
      <c r="P116" s="36">
        <f t="shared" si="61"/>
        <v>15</v>
      </c>
      <c r="Q116" s="42">
        <f t="shared" si="62"/>
        <v>2862</v>
      </c>
      <c r="R116" s="28">
        <f>Q116*7</f>
        <v>20034</v>
      </c>
      <c r="S116" s="33">
        <f t="shared" si="63"/>
        <v>1129</v>
      </c>
      <c r="T116" s="33">
        <f t="shared" si="58"/>
        <v>4103.85</v>
      </c>
      <c r="U116" s="33">
        <f>T116*9</f>
        <v>36934.65</v>
      </c>
      <c r="V116" s="34">
        <f t="shared" si="53"/>
        <v>56968.65</v>
      </c>
    </row>
    <row r="117" customHeight="1" spans="1:22">
      <c r="A117" s="57" t="s">
        <v>88</v>
      </c>
      <c r="B117" s="63" t="s">
        <v>89</v>
      </c>
      <c r="C117" s="36" t="s">
        <v>94</v>
      </c>
      <c r="D117" s="48" t="s">
        <v>71</v>
      </c>
      <c r="E117" s="33">
        <v>12589.9</v>
      </c>
      <c r="F117" s="36">
        <v>13</v>
      </c>
      <c r="G117" s="33">
        <v>4073</v>
      </c>
      <c r="H117" s="36">
        <v>1144</v>
      </c>
      <c r="I117" s="33">
        <f t="shared" si="54"/>
        <v>8516.9</v>
      </c>
      <c r="J117" s="37">
        <v>12007.53</v>
      </c>
      <c r="K117" s="36">
        <f t="shared" ref="K117:K119" si="79">F117</f>
        <v>13</v>
      </c>
      <c r="L117" s="42">
        <v>3492</v>
      </c>
      <c r="M117" s="36">
        <f t="shared" ref="M117:M119" si="80">H117</f>
        <v>1144</v>
      </c>
      <c r="N117" s="33">
        <f t="shared" si="55"/>
        <v>8515.53</v>
      </c>
      <c r="O117" s="33">
        <v>12007.53</v>
      </c>
      <c r="P117" s="36">
        <f t="shared" si="61"/>
        <v>13</v>
      </c>
      <c r="Q117" s="42">
        <v>3492</v>
      </c>
      <c r="R117" s="28">
        <f t="shared" si="75"/>
        <v>15714</v>
      </c>
      <c r="S117" s="33">
        <f t="shared" si="63"/>
        <v>1144</v>
      </c>
      <c r="T117" s="33">
        <f t="shared" si="58"/>
        <v>8515.53</v>
      </c>
      <c r="U117" s="33">
        <f t="shared" si="76"/>
        <v>51093.18</v>
      </c>
      <c r="V117" s="34">
        <f t="shared" si="53"/>
        <v>66807.18</v>
      </c>
    </row>
    <row r="118" customHeight="1" spans="1:22">
      <c r="A118" s="57" t="s">
        <v>88</v>
      </c>
      <c r="B118" s="63" t="s">
        <v>89</v>
      </c>
      <c r="C118" s="36" t="s">
        <v>94</v>
      </c>
      <c r="D118" s="48" t="s">
        <v>72</v>
      </c>
      <c r="E118" s="33">
        <v>13442.82</v>
      </c>
      <c r="F118" s="36">
        <v>13</v>
      </c>
      <c r="G118" s="33">
        <v>4073</v>
      </c>
      <c r="H118" s="36">
        <v>1144</v>
      </c>
      <c r="I118" s="33">
        <f t="shared" si="54"/>
        <v>9369.82</v>
      </c>
      <c r="J118" s="37">
        <v>12011.83</v>
      </c>
      <c r="K118" s="36">
        <f t="shared" si="79"/>
        <v>13</v>
      </c>
      <c r="L118" s="42">
        <v>3492</v>
      </c>
      <c r="M118" s="36">
        <f t="shared" si="80"/>
        <v>1144</v>
      </c>
      <c r="N118" s="33">
        <f t="shared" si="55"/>
        <v>8519.83</v>
      </c>
      <c r="O118" s="33">
        <v>12011.83</v>
      </c>
      <c r="P118" s="36">
        <f t="shared" si="61"/>
        <v>13</v>
      </c>
      <c r="Q118" s="42">
        <v>3492</v>
      </c>
      <c r="R118" s="28">
        <f t="shared" si="75"/>
        <v>15714</v>
      </c>
      <c r="S118" s="33">
        <f t="shared" si="63"/>
        <v>1144</v>
      </c>
      <c r="T118" s="33">
        <f t="shared" si="58"/>
        <v>8519.83</v>
      </c>
      <c r="U118" s="33">
        <f t="shared" si="76"/>
        <v>51118.98</v>
      </c>
      <c r="V118" s="34">
        <f t="shared" si="53"/>
        <v>66832.98</v>
      </c>
    </row>
    <row r="119" customHeight="1" spans="1:22">
      <c r="A119" s="57" t="s">
        <v>88</v>
      </c>
      <c r="B119" s="63" t="s">
        <v>89</v>
      </c>
      <c r="C119" s="36" t="s">
        <v>94</v>
      </c>
      <c r="D119" s="48" t="s">
        <v>81</v>
      </c>
      <c r="E119" s="33">
        <v>13040.21</v>
      </c>
      <c r="F119" s="36">
        <v>13</v>
      </c>
      <c r="G119" s="33">
        <v>4073</v>
      </c>
      <c r="H119" s="36">
        <v>1144</v>
      </c>
      <c r="I119" s="33">
        <f t="shared" si="54"/>
        <v>8967.21</v>
      </c>
      <c r="J119" s="37">
        <v>12301.67</v>
      </c>
      <c r="K119" s="36">
        <f t="shared" si="79"/>
        <v>13</v>
      </c>
      <c r="L119" s="42">
        <v>3492</v>
      </c>
      <c r="M119" s="36">
        <f t="shared" si="80"/>
        <v>1144</v>
      </c>
      <c r="N119" s="33">
        <f t="shared" si="55"/>
        <v>8809.67</v>
      </c>
      <c r="O119" s="33">
        <v>12301.67</v>
      </c>
      <c r="P119" s="36">
        <f t="shared" si="61"/>
        <v>13</v>
      </c>
      <c r="Q119" s="42">
        <v>3492</v>
      </c>
      <c r="R119" s="28">
        <f>Q119*7</f>
        <v>24444</v>
      </c>
      <c r="S119" s="33">
        <f t="shared" si="63"/>
        <v>1144</v>
      </c>
      <c r="T119" s="33">
        <f t="shared" si="58"/>
        <v>8809.67</v>
      </c>
      <c r="U119" s="33">
        <f>T119*9</f>
        <v>79287.03</v>
      </c>
      <c r="V119" s="34">
        <f t="shared" si="53"/>
        <v>103731.03</v>
      </c>
    </row>
    <row r="120" customHeight="1" spans="1:22">
      <c r="A120" s="36" t="s">
        <v>95</v>
      </c>
      <c r="B120" s="36"/>
      <c r="C120" s="46"/>
      <c r="D120" s="58"/>
      <c r="E120" s="33">
        <f t="shared" ref="E120:J120" si="81">SUM(E102:E119)</f>
        <v>186524.89</v>
      </c>
      <c r="F120" s="36"/>
      <c r="G120" s="33">
        <f t="shared" si="81"/>
        <v>34782</v>
      </c>
      <c r="H120" s="36"/>
      <c r="I120" s="33">
        <f t="shared" si="81"/>
        <v>151742.89</v>
      </c>
      <c r="J120" s="37">
        <f t="shared" si="81"/>
        <v>178650.85</v>
      </c>
      <c r="K120" s="36"/>
      <c r="L120" s="42">
        <f t="shared" ref="L120:O120" si="82">SUM(L102:L119)</f>
        <v>33039</v>
      </c>
      <c r="M120" s="36"/>
      <c r="N120" s="33">
        <f t="shared" si="82"/>
        <v>145611.85</v>
      </c>
      <c r="O120" s="33">
        <f t="shared" si="82"/>
        <v>175300.27</v>
      </c>
      <c r="P120" s="36"/>
      <c r="Q120" s="42">
        <f>SUM(Q102:Q119)</f>
        <v>33039</v>
      </c>
      <c r="R120" s="43">
        <f>SUM(R102:R119)</f>
        <v>176208</v>
      </c>
      <c r="S120" s="33"/>
      <c r="T120" s="33">
        <f>SUM(T102:T119)</f>
        <v>142261.27</v>
      </c>
      <c r="U120" s="44">
        <f>SUM(U102:U119)</f>
        <v>984302.76</v>
      </c>
      <c r="V120" s="45">
        <f t="shared" si="53"/>
        <v>1160510.76</v>
      </c>
    </row>
    <row r="121" customHeight="1" spans="1:22">
      <c r="A121" s="46" t="s">
        <v>96</v>
      </c>
      <c r="B121" s="36"/>
      <c r="C121" s="46"/>
      <c r="D121" s="58"/>
      <c r="E121" s="33">
        <f t="shared" ref="E121:J121" si="83">E120+E101+E91+E81</f>
        <v>639070.21</v>
      </c>
      <c r="F121" s="36"/>
      <c r="G121" s="33">
        <f t="shared" si="83"/>
        <v>45616.69</v>
      </c>
      <c r="H121" s="36"/>
      <c r="I121" s="33">
        <f t="shared" si="83"/>
        <v>593529.6</v>
      </c>
      <c r="J121" s="33">
        <f t="shared" si="83"/>
        <v>626223.67</v>
      </c>
      <c r="K121" s="36"/>
      <c r="L121" s="42">
        <f t="shared" ref="L121:O121" si="84">L120+L101+L91+L81</f>
        <v>43873.69</v>
      </c>
      <c r="M121" s="36"/>
      <c r="N121" s="33">
        <f t="shared" si="84"/>
        <v>582349.98</v>
      </c>
      <c r="O121" s="33">
        <f t="shared" si="84"/>
        <v>599439.87</v>
      </c>
      <c r="P121" s="33"/>
      <c r="Q121" s="33">
        <f>Q120+Q101+Q91+Q81</f>
        <v>43873.69</v>
      </c>
      <c r="R121" s="33">
        <f>R120+R101+R91+R81</f>
        <v>229970.53</v>
      </c>
      <c r="S121" s="33"/>
      <c r="T121" s="33">
        <f>T120+T101+T91+T81</f>
        <v>555566.18</v>
      </c>
      <c r="U121" s="33">
        <f>U120+U101+U91+U81</f>
        <v>3755300.25</v>
      </c>
      <c r="V121" s="33">
        <f>V120+V101+V91+V81</f>
        <v>3985270.78</v>
      </c>
    </row>
  </sheetData>
  <mergeCells count="15">
    <mergeCell ref="A1:U1"/>
    <mergeCell ref="F2:G2"/>
    <mergeCell ref="H2:I2"/>
    <mergeCell ref="K2:L2"/>
    <mergeCell ref="M2:N2"/>
    <mergeCell ref="P2:R2"/>
    <mergeCell ref="S2:U2"/>
    <mergeCell ref="A2:A3"/>
    <mergeCell ref="B2:B3"/>
    <mergeCell ref="C2:C3"/>
    <mergeCell ref="D2:D3"/>
    <mergeCell ref="E2:E3"/>
    <mergeCell ref="J2:J3"/>
    <mergeCell ref="O2:O3"/>
    <mergeCell ref="V2:V3"/>
  </mergeCells>
  <pageMargins left="0.751388888888889" right="0.751388888888889" top="1" bottom="1" header="0.5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WPS_345193063</cp:lastModifiedBy>
  <dcterms:created xsi:type="dcterms:W3CDTF">2023-11-29T00:24:00Z</dcterms:created>
  <dcterms:modified xsi:type="dcterms:W3CDTF">2026-01-26T03:24:33Z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EF83A79E23A14A6AAF8CCC5A295431A9_13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